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D\Xã Bảo Đài (mới)\Sở GDĐT\Phòng TCCB\Rà soát đội ngũ\Các trường gửi\Biểu  KH đào tạo\"/>
    </mc:Choice>
  </mc:AlternateContent>
  <xr:revisionPtr revIDLastSave="0" documentId="13_ncr:1_{32C16502-522F-43B2-ADE2-BA09672A2B7A}" xr6:coauthVersionLast="47" xr6:coauthVersionMax="47" xr10:uidLastSave="{00000000-0000-0000-0000-000000000000}"/>
  <bookViews>
    <workbookView xWindow="-120" yWindow="-120" windowWidth="24240" windowHeight="13140" tabRatio="742" firstSheet="2" activeTab="4" xr2:uid="{00000000-000D-0000-FFFF-FFFF00000000}"/>
  </bookViews>
  <sheets>
    <sheet name="QM THPT" sheetId="3" state="hidden" r:id="rId1"/>
    <sheet name="QM TT" sheetId="5" state="hidden" r:id="rId2"/>
    <sheet name="Bieu 10-MN" sheetId="42" r:id="rId3"/>
    <sheet name="Bieu 11-TH" sheetId="43" r:id="rId4"/>
    <sheet name="Biểu 12-THCS" sheetId="44" r:id="rId5"/>
  </sheets>
  <definedNames>
    <definedName name="_xlnm.Print_Titles" localSheetId="4">'Biểu 12-THCS'!$3:$6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42" l="1"/>
  <c r="AX8" i="43"/>
  <c r="D8" i="43"/>
  <c r="E8" i="43"/>
  <c r="F8" i="43"/>
  <c r="G8" i="43"/>
  <c r="H8" i="43"/>
  <c r="I8" i="43"/>
  <c r="J8" i="43"/>
  <c r="K8" i="43"/>
  <c r="L8" i="43"/>
  <c r="M8" i="43"/>
  <c r="N8" i="43"/>
  <c r="O8" i="43"/>
  <c r="P8" i="43"/>
  <c r="Q8" i="43"/>
  <c r="R8" i="43"/>
  <c r="S8" i="43"/>
  <c r="T8" i="43"/>
  <c r="U8" i="43"/>
  <c r="V8" i="43"/>
  <c r="W8" i="43"/>
  <c r="X8" i="43"/>
  <c r="Y8" i="43"/>
  <c r="Z8" i="43"/>
  <c r="AA8" i="43"/>
  <c r="AB8" i="43"/>
  <c r="AC8" i="43"/>
  <c r="AD8" i="43"/>
  <c r="AE8" i="43"/>
  <c r="AF8" i="43"/>
  <c r="AG8" i="43"/>
  <c r="AH8" i="43"/>
  <c r="AI8" i="43"/>
  <c r="AJ8" i="43"/>
  <c r="AK8" i="43"/>
  <c r="AL8" i="43"/>
  <c r="AM8" i="43"/>
  <c r="AN8" i="43"/>
  <c r="AO8" i="43"/>
  <c r="AP8" i="43"/>
  <c r="AQ8" i="43"/>
  <c r="AR8" i="43"/>
  <c r="AS8" i="43"/>
  <c r="AT8" i="43"/>
  <c r="AU8" i="43"/>
  <c r="AV8" i="43"/>
  <c r="AW8" i="43"/>
  <c r="C8" i="43"/>
  <c r="D8" i="42"/>
  <c r="E8" i="42"/>
  <c r="F8" i="42"/>
  <c r="G8" i="42"/>
  <c r="H8" i="42"/>
  <c r="I8" i="42"/>
  <c r="J8" i="42"/>
  <c r="K8" i="42"/>
  <c r="L8" i="42"/>
  <c r="M8" i="42"/>
  <c r="N8" i="42"/>
  <c r="O8" i="42"/>
  <c r="P8" i="42"/>
  <c r="Q8" i="42"/>
  <c r="R8" i="42"/>
  <c r="S8" i="42"/>
  <c r="T8" i="42"/>
  <c r="U8" i="42"/>
  <c r="V8" i="42"/>
  <c r="W8" i="42"/>
  <c r="X8" i="42"/>
  <c r="Y8" i="42"/>
  <c r="Z8" i="42"/>
  <c r="AA8" i="42"/>
  <c r="AB8" i="42"/>
  <c r="AC8" i="42"/>
  <c r="AD8" i="42"/>
  <c r="AE8" i="42"/>
  <c r="AF8" i="42"/>
  <c r="AG8" i="42"/>
  <c r="AH8" i="42"/>
  <c r="AI8" i="42"/>
  <c r="AJ8" i="42"/>
  <c r="AK8" i="42"/>
  <c r="AL8" i="42"/>
  <c r="AM8" i="42"/>
  <c r="AN8" i="42"/>
  <c r="AO8" i="42"/>
  <c r="AP8" i="42"/>
  <c r="AQ8" i="42"/>
  <c r="AR8" i="42"/>
  <c r="AS8" i="42"/>
  <c r="AT8" i="42"/>
  <c r="AU8" i="42"/>
  <c r="AV8" i="42"/>
  <c r="AW8" i="42"/>
  <c r="AX8" i="42"/>
  <c r="AY8" i="42"/>
  <c r="AZ8" i="42"/>
  <c r="BA8" i="42"/>
  <c r="BB8" i="42"/>
  <c r="BC8" i="42"/>
  <c r="BD8" i="42"/>
  <c r="BE8" i="42"/>
  <c r="BF8" i="42"/>
  <c r="BG8" i="42"/>
  <c r="BH8" i="42"/>
  <c r="BI8" i="42"/>
  <c r="BJ8" i="42"/>
  <c r="BK8" i="42"/>
  <c r="BL8" i="42"/>
  <c r="BM8" i="42"/>
  <c r="BN8" i="42"/>
  <c r="BO8" i="42"/>
  <c r="BP8" i="42"/>
  <c r="BQ8" i="42"/>
  <c r="BR8" i="42"/>
  <c r="C8" i="42"/>
  <c r="BK10" i="42"/>
  <c r="BK11" i="42"/>
  <c r="BK12" i="42"/>
  <c r="BK9" i="42"/>
  <c r="AY10" i="42"/>
  <c r="AY11" i="42"/>
  <c r="AY12" i="42"/>
  <c r="AY9" i="42"/>
  <c r="AM10" i="42"/>
  <c r="AM11" i="42"/>
  <c r="AM12" i="42"/>
  <c r="AM9" i="42"/>
  <c r="AC10" i="42"/>
  <c r="AC11" i="42"/>
  <c r="AC12" i="42"/>
  <c r="AC9" i="42"/>
  <c r="AA10" i="42"/>
  <c r="AA11" i="42"/>
  <c r="AA12" i="42"/>
  <c r="AA9" i="42"/>
  <c r="O10" i="42"/>
  <c r="O11" i="42"/>
  <c r="O12" i="42"/>
  <c r="O9" i="42"/>
  <c r="Q10" i="42"/>
  <c r="Q11" i="42"/>
  <c r="Q12" i="42"/>
  <c r="Q9" i="42"/>
  <c r="G10" i="42"/>
  <c r="G11" i="42"/>
  <c r="G12" i="42"/>
  <c r="G9" i="42"/>
  <c r="C10" i="42"/>
  <c r="C11" i="42"/>
  <c r="C12" i="42"/>
  <c r="C9" i="42"/>
  <c r="AT41" i="43"/>
  <c r="AU41" i="43"/>
  <c r="AV41" i="43"/>
  <c r="AW41" i="43"/>
  <c r="AX41" i="43"/>
  <c r="AS41" i="43"/>
  <c r="AL41" i="43"/>
  <c r="AM41" i="43"/>
  <c r="AN41" i="43"/>
  <c r="AO41" i="43"/>
  <c r="AP41" i="43"/>
  <c r="AK41" i="43"/>
  <c r="AD41" i="43"/>
  <c r="AE41" i="43"/>
  <c r="AF41" i="43"/>
  <c r="AG41" i="43"/>
  <c r="AH41" i="43"/>
  <c r="AC41" i="43"/>
  <c r="V41" i="43"/>
  <c r="W41" i="43"/>
  <c r="X41" i="43"/>
  <c r="Y41" i="43"/>
  <c r="Z41" i="43"/>
  <c r="U41" i="43"/>
  <c r="N41" i="43"/>
  <c r="O41" i="43"/>
  <c r="P41" i="43"/>
  <c r="Q41" i="43"/>
  <c r="R41" i="43"/>
  <c r="M41" i="43"/>
  <c r="D41" i="43"/>
  <c r="E41" i="43"/>
  <c r="F41" i="43"/>
  <c r="G41" i="43"/>
  <c r="H41" i="43"/>
  <c r="I41" i="43"/>
  <c r="J41" i="43"/>
  <c r="C41" i="43"/>
  <c r="AU33" i="43"/>
  <c r="AV33" i="43"/>
  <c r="AW33" i="43"/>
  <c r="AX33" i="43"/>
  <c r="AM33" i="43"/>
  <c r="AN33" i="43"/>
  <c r="AO33" i="43"/>
  <c r="AP33" i="43"/>
  <c r="AE33" i="43"/>
  <c r="AF33" i="43"/>
  <c r="AG33" i="43"/>
  <c r="AH33" i="43"/>
  <c r="W33" i="43"/>
  <c r="X33" i="43"/>
  <c r="Y33" i="43"/>
  <c r="Z33" i="43"/>
  <c r="O33" i="43"/>
  <c r="P33" i="43"/>
  <c r="Q33" i="43"/>
  <c r="R33" i="43"/>
  <c r="E33" i="43"/>
  <c r="F33" i="43"/>
  <c r="G33" i="43"/>
  <c r="H33" i="43"/>
  <c r="I33" i="43"/>
  <c r="J33" i="43"/>
  <c r="C33" i="43"/>
  <c r="E9" i="43"/>
  <c r="F9" i="43"/>
  <c r="G9" i="43"/>
  <c r="H9" i="43"/>
  <c r="I9" i="43"/>
  <c r="J9" i="43"/>
  <c r="C9" i="43"/>
  <c r="AT25" i="43"/>
  <c r="AU25" i="43"/>
  <c r="AV25" i="43"/>
  <c r="AW25" i="43"/>
  <c r="AX25" i="43"/>
  <c r="AL25" i="43"/>
  <c r="AM25" i="43"/>
  <c r="AN25" i="43"/>
  <c r="AO25" i="43"/>
  <c r="AP25" i="43"/>
  <c r="AK25" i="43"/>
  <c r="AD25" i="43"/>
  <c r="AE25" i="43"/>
  <c r="AF25" i="43"/>
  <c r="AG25" i="43"/>
  <c r="AH25" i="43"/>
  <c r="V25" i="43"/>
  <c r="W25" i="43"/>
  <c r="X25" i="43"/>
  <c r="Y25" i="43"/>
  <c r="Z25" i="43"/>
  <c r="N25" i="43"/>
  <c r="O25" i="43"/>
  <c r="P25" i="43"/>
  <c r="Q25" i="43"/>
  <c r="R25" i="43"/>
  <c r="D25" i="43"/>
  <c r="E25" i="43"/>
  <c r="F25" i="43"/>
  <c r="G25" i="43"/>
  <c r="H25" i="43"/>
  <c r="I25" i="43"/>
  <c r="J25" i="43"/>
  <c r="C25" i="43"/>
  <c r="AU17" i="43"/>
  <c r="AV17" i="43"/>
  <c r="AW17" i="43"/>
  <c r="AX17" i="43"/>
  <c r="AM17" i="43"/>
  <c r="AN17" i="43"/>
  <c r="AO17" i="43"/>
  <c r="AP17" i="43"/>
  <c r="AE17" i="43"/>
  <c r="AF17" i="43"/>
  <c r="AG17" i="43"/>
  <c r="AH17" i="43"/>
  <c r="AC17" i="43"/>
  <c r="W17" i="43"/>
  <c r="X17" i="43"/>
  <c r="Y17" i="43"/>
  <c r="Z17" i="43"/>
  <c r="O17" i="43"/>
  <c r="P17" i="43"/>
  <c r="Q17" i="43"/>
  <c r="R17" i="43"/>
  <c r="M17" i="43"/>
  <c r="E17" i="43"/>
  <c r="F17" i="43"/>
  <c r="G17" i="43"/>
  <c r="H17" i="43"/>
  <c r="I17" i="43"/>
  <c r="J17" i="43"/>
  <c r="AU9" i="43"/>
  <c r="AV9" i="43"/>
  <c r="AW9" i="43"/>
  <c r="AX9" i="43"/>
  <c r="AM9" i="43"/>
  <c r="AN9" i="43"/>
  <c r="AO9" i="43"/>
  <c r="AP9" i="43"/>
  <c r="AE9" i="43"/>
  <c r="AF9" i="43"/>
  <c r="AG9" i="43"/>
  <c r="AH9" i="43"/>
  <c r="AC9" i="43"/>
  <c r="W9" i="43"/>
  <c r="X9" i="43"/>
  <c r="Y9" i="43"/>
  <c r="Z9" i="43"/>
  <c r="O9" i="43"/>
  <c r="P9" i="43"/>
  <c r="Q9" i="43"/>
  <c r="R9" i="43"/>
  <c r="M9" i="43"/>
  <c r="AS11" i="43"/>
  <c r="AS12" i="43"/>
  <c r="AS13" i="43"/>
  <c r="AS14" i="43"/>
  <c r="AS15" i="43"/>
  <c r="AS16" i="43"/>
  <c r="AS9" i="43" s="1"/>
  <c r="AS18" i="43"/>
  <c r="AS19" i="43"/>
  <c r="AS20" i="43"/>
  <c r="AS21" i="43"/>
  <c r="AS22" i="43"/>
  <c r="AS23" i="43"/>
  <c r="AS24" i="43"/>
  <c r="AS17" i="43" s="1"/>
  <c r="AS26" i="43"/>
  <c r="AS27" i="43"/>
  <c r="AS28" i="43"/>
  <c r="AS29" i="43"/>
  <c r="AS30" i="43"/>
  <c r="AS31" i="43"/>
  <c r="AS32" i="43"/>
  <c r="AS25" i="43" s="1"/>
  <c r="AS34" i="43"/>
  <c r="AS35" i="43"/>
  <c r="AS36" i="43"/>
  <c r="AS37" i="43"/>
  <c r="AS38" i="43"/>
  <c r="AS39" i="43"/>
  <c r="AS40" i="43"/>
  <c r="AS33" i="43" s="1"/>
  <c r="AS42" i="43"/>
  <c r="AS43" i="43"/>
  <c r="AS44" i="43"/>
  <c r="AS45" i="43"/>
  <c r="AS46" i="43"/>
  <c r="AS47" i="43"/>
  <c r="AS10" i="43"/>
  <c r="AK11" i="43"/>
  <c r="AK12" i="43"/>
  <c r="AK13" i="43"/>
  <c r="AK14" i="43"/>
  <c r="AK15" i="43"/>
  <c r="AK16" i="43"/>
  <c r="AK9" i="43" s="1"/>
  <c r="AK18" i="43"/>
  <c r="AK19" i="43"/>
  <c r="AK20" i="43"/>
  <c r="AK21" i="43"/>
  <c r="AK22" i="43"/>
  <c r="AK23" i="43"/>
  <c r="AK24" i="43"/>
  <c r="AK17" i="43" s="1"/>
  <c r="AK26" i="43"/>
  <c r="AK27" i="43"/>
  <c r="AK28" i="43"/>
  <c r="AK29" i="43"/>
  <c r="AK30" i="43"/>
  <c r="AK31" i="43"/>
  <c r="AK32" i="43"/>
  <c r="AK34" i="43"/>
  <c r="AK35" i="43"/>
  <c r="AK36" i="43"/>
  <c r="AK37" i="43"/>
  <c r="AK38" i="43"/>
  <c r="AK39" i="43"/>
  <c r="AK40" i="43"/>
  <c r="AK33" i="43" s="1"/>
  <c r="AK42" i="43"/>
  <c r="AK43" i="43"/>
  <c r="AK44" i="43"/>
  <c r="AK45" i="43"/>
  <c r="AK46" i="43"/>
  <c r="AK47" i="43"/>
  <c r="AK10" i="43"/>
  <c r="AC11" i="43"/>
  <c r="AC12" i="43"/>
  <c r="AC13" i="43"/>
  <c r="AC14" i="43"/>
  <c r="AC15" i="43"/>
  <c r="AC16" i="43"/>
  <c r="AC18" i="43"/>
  <c r="AC19" i="43"/>
  <c r="AC20" i="43"/>
  <c r="AC21" i="43"/>
  <c r="AC22" i="43"/>
  <c r="AC23" i="43"/>
  <c r="AC24" i="43"/>
  <c r="AC26" i="43"/>
  <c r="AC27" i="43"/>
  <c r="AC28" i="43"/>
  <c r="AC29" i="43"/>
  <c r="AC30" i="43"/>
  <c r="AC31" i="43"/>
  <c r="AC32" i="43"/>
  <c r="AC25" i="43" s="1"/>
  <c r="AC34" i="43"/>
  <c r="AC35" i="43"/>
  <c r="AC36" i="43"/>
  <c r="AC37" i="43"/>
  <c r="AC38" i="43"/>
  <c r="AC39" i="43"/>
  <c r="AC40" i="43"/>
  <c r="AC33" i="43" s="1"/>
  <c r="AC42" i="43"/>
  <c r="AC43" i="43"/>
  <c r="AC44" i="43"/>
  <c r="AC45" i="43"/>
  <c r="AC46" i="43"/>
  <c r="AC47" i="43"/>
  <c r="AC10" i="43"/>
  <c r="U11" i="43"/>
  <c r="U12" i="43"/>
  <c r="U13" i="43"/>
  <c r="U14" i="43"/>
  <c r="U15" i="43"/>
  <c r="U16" i="43"/>
  <c r="U9" i="43" s="1"/>
  <c r="U18" i="43"/>
  <c r="U19" i="43"/>
  <c r="U20" i="43"/>
  <c r="U21" i="43"/>
  <c r="U22" i="43"/>
  <c r="U23" i="43"/>
  <c r="U24" i="43"/>
  <c r="U17" i="43" s="1"/>
  <c r="U26" i="43"/>
  <c r="U27" i="43"/>
  <c r="U28" i="43"/>
  <c r="U29" i="43"/>
  <c r="U30" i="43"/>
  <c r="U31" i="43"/>
  <c r="U32" i="43"/>
  <c r="U25" i="43" s="1"/>
  <c r="U34" i="43"/>
  <c r="U35" i="43"/>
  <c r="U36" i="43"/>
  <c r="U37" i="43"/>
  <c r="U38" i="43"/>
  <c r="U39" i="43"/>
  <c r="U40" i="43"/>
  <c r="U33" i="43" s="1"/>
  <c r="U42" i="43"/>
  <c r="U43" i="43"/>
  <c r="U44" i="43"/>
  <c r="U45" i="43"/>
  <c r="U46" i="43"/>
  <c r="U47" i="43"/>
  <c r="U10" i="43"/>
  <c r="M11" i="43"/>
  <c r="M12" i="43"/>
  <c r="M13" i="43"/>
  <c r="M14" i="43"/>
  <c r="M15" i="43"/>
  <c r="M16" i="43"/>
  <c r="M18" i="43"/>
  <c r="M19" i="43"/>
  <c r="M20" i="43"/>
  <c r="M21" i="43"/>
  <c r="M22" i="43"/>
  <c r="M23" i="43"/>
  <c r="M24" i="43"/>
  <c r="M26" i="43"/>
  <c r="M27" i="43"/>
  <c r="M28" i="43"/>
  <c r="M29" i="43"/>
  <c r="M30" i="43"/>
  <c r="M31" i="43"/>
  <c r="M32" i="43"/>
  <c r="M25" i="43" s="1"/>
  <c r="M34" i="43"/>
  <c r="M35" i="43"/>
  <c r="M36" i="43"/>
  <c r="M37" i="43"/>
  <c r="M38" i="43"/>
  <c r="M39" i="43"/>
  <c r="M40" i="43"/>
  <c r="M33" i="43" s="1"/>
  <c r="M42" i="43"/>
  <c r="M43" i="43"/>
  <c r="M44" i="43"/>
  <c r="M45" i="43"/>
  <c r="M46" i="43"/>
  <c r="M47" i="43"/>
  <c r="M10" i="43"/>
  <c r="G11" i="43"/>
  <c r="G12" i="43"/>
  <c r="G13" i="43"/>
  <c r="G14" i="43"/>
  <c r="G15" i="43"/>
  <c r="G16" i="43"/>
  <c r="G18" i="43"/>
  <c r="G19" i="43"/>
  <c r="G20" i="43"/>
  <c r="G21" i="43"/>
  <c r="G22" i="43"/>
  <c r="G23" i="43"/>
  <c r="G24" i="43"/>
  <c r="G26" i="43"/>
  <c r="G27" i="43"/>
  <c r="G28" i="43"/>
  <c r="G29" i="43"/>
  <c r="G30" i="43"/>
  <c r="G31" i="43"/>
  <c r="G32" i="43"/>
  <c r="G34" i="43"/>
  <c r="G35" i="43"/>
  <c r="G36" i="43"/>
  <c r="G37" i="43"/>
  <c r="G38" i="43"/>
  <c r="G39" i="43"/>
  <c r="G40" i="43"/>
  <c r="G42" i="43"/>
  <c r="G43" i="43"/>
  <c r="G44" i="43"/>
  <c r="G45" i="43"/>
  <c r="G46" i="43"/>
  <c r="G47" i="43"/>
  <c r="G10" i="43"/>
  <c r="C11" i="43"/>
  <c r="C12" i="43"/>
  <c r="C13" i="43"/>
  <c r="C14" i="43"/>
  <c r="C15" i="43"/>
  <c r="C16" i="43"/>
  <c r="C18" i="43"/>
  <c r="C19" i="43"/>
  <c r="C20" i="43"/>
  <c r="C21" i="43"/>
  <c r="C22" i="43"/>
  <c r="C23" i="43"/>
  <c r="C24" i="43"/>
  <c r="C17" i="43" s="1"/>
  <c r="C26" i="43"/>
  <c r="C27" i="43"/>
  <c r="C28" i="43"/>
  <c r="C29" i="43"/>
  <c r="C30" i="43"/>
  <c r="C31" i="43"/>
  <c r="C32" i="43"/>
  <c r="C34" i="43"/>
  <c r="C35" i="43"/>
  <c r="C36" i="43"/>
  <c r="C37" i="43"/>
  <c r="C38" i="43"/>
  <c r="C39" i="43"/>
  <c r="C40" i="43"/>
  <c r="C42" i="43"/>
  <c r="C43" i="43"/>
  <c r="C44" i="43"/>
  <c r="C45" i="43"/>
  <c r="C46" i="43"/>
  <c r="C47" i="43"/>
  <c r="C10" i="43"/>
  <c r="K8" i="44" l="1"/>
  <c r="L8" i="44" l="1"/>
  <c r="D8" i="44" l="1"/>
  <c r="E8" i="44"/>
  <c r="F8" i="44"/>
  <c r="G8" i="44"/>
  <c r="H8" i="44"/>
  <c r="I8" i="44"/>
  <c r="J8" i="44"/>
  <c r="M8" i="44"/>
  <c r="N8" i="44"/>
  <c r="O8" i="44"/>
  <c r="P8" i="44"/>
  <c r="Q8" i="44"/>
  <c r="R8" i="44"/>
  <c r="S8" i="44"/>
  <c r="T8" i="44"/>
  <c r="U8" i="44"/>
  <c r="V8" i="44"/>
  <c r="W8" i="44"/>
  <c r="X8" i="44"/>
  <c r="Y8" i="44"/>
  <c r="Z8" i="44"/>
  <c r="AA8" i="44"/>
  <c r="AB8" i="44"/>
  <c r="AE8" i="44"/>
  <c r="AF8" i="44"/>
  <c r="AG8" i="44"/>
  <c r="AH8" i="44"/>
  <c r="AI8" i="44"/>
  <c r="AJ8" i="44"/>
  <c r="AK8" i="44"/>
  <c r="AL8" i="44"/>
  <c r="AM8" i="44"/>
  <c r="AN8" i="44"/>
  <c r="AO8" i="44"/>
  <c r="AP8" i="44"/>
  <c r="AQ8" i="44"/>
  <c r="AR8" i="44"/>
  <c r="AU8" i="44"/>
  <c r="AV8" i="44"/>
  <c r="AW8" i="44"/>
  <c r="C8" i="44"/>
  <c r="D83" i="44"/>
  <c r="E83" i="44"/>
  <c r="F83" i="44"/>
  <c r="G83" i="44"/>
  <c r="H83" i="44"/>
  <c r="I83" i="44"/>
  <c r="J83" i="44"/>
  <c r="M83" i="44"/>
  <c r="N83" i="44"/>
  <c r="O83" i="44"/>
  <c r="P83" i="44"/>
  <c r="Q83" i="44"/>
  <c r="R83" i="44"/>
  <c r="U83" i="44"/>
  <c r="V83" i="44"/>
  <c r="W83" i="44"/>
  <c r="X83" i="44"/>
  <c r="Y83" i="44"/>
  <c r="Z83" i="44"/>
  <c r="AC83" i="44"/>
  <c r="AD83" i="44"/>
  <c r="AE83" i="44"/>
  <c r="AF83" i="44"/>
  <c r="AG83" i="44"/>
  <c r="AH83" i="44"/>
  <c r="AK83" i="44"/>
  <c r="AL83" i="44"/>
  <c r="AM83" i="44"/>
  <c r="AN83" i="44"/>
  <c r="AO83" i="44"/>
  <c r="AP83" i="44"/>
  <c r="AS83" i="44"/>
  <c r="AT83" i="44"/>
  <c r="AU83" i="44"/>
  <c r="AV83" i="44"/>
  <c r="AW83" i="44"/>
  <c r="AX83" i="44"/>
  <c r="C83" i="44"/>
  <c r="E63" i="44"/>
  <c r="F63" i="44"/>
  <c r="G63" i="44"/>
  <c r="I63" i="44"/>
  <c r="J63" i="44"/>
  <c r="M63" i="44"/>
  <c r="O63" i="44"/>
  <c r="P63" i="44"/>
  <c r="Q63" i="44"/>
  <c r="R63" i="44"/>
  <c r="U63" i="44"/>
  <c r="W63" i="44"/>
  <c r="X63" i="44"/>
  <c r="Y63" i="44"/>
  <c r="Z63" i="44"/>
  <c r="AD63" i="44"/>
  <c r="AD8" i="44" s="1"/>
  <c r="AE63" i="44"/>
  <c r="AF63" i="44"/>
  <c r="AG63" i="44"/>
  <c r="AH63" i="44"/>
  <c r="AK63" i="44"/>
  <c r="AM63" i="44"/>
  <c r="AN63" i="44"/>
  <c r="AO63" i="44"/>
  <c r="AP63" i="44"/>
  <c r="AT63" i="44"/>
  <c r="AT8" i="44" s="1"/>
  <c r="AU63" i="44"/>
  <c r="AV63" i="44"/>
  <c r="AW63" i="44"/>
  <c r="AX63" i="44"/>
  <c r="C63" i="44"/>
  <c r="E45" i="44"/>
  <c r="F45" i="44"/>
  <c r="G45" i="44"/>
  <c r="I45" i="44"/>
  <c r="J45" i="44"/>
  <c r="M45" i="44"/>
  <c r="O45" i="44"/>
  <c r="P45" i="44"/>
  <c r="Q45" i="44"/>
  <c r="R45" i="44"/>
  <c r="U45" i="44"/>
  <c r="W45" i="44"/>
  <c r="X45" i="44"/>
  <c r="Y45" i="44"/>
  <c r="Z45" i="44"/>
  <c r="AC45" i="44"/>
  <c r="AE45" i="44"/>
  <c r="AF45" i="44"/>
  <c r="AG45" i="44"/>
  <c r="AH45" i="44"/>
  <c r="AK45" i="44"/>
  <c r="AM45" i="44"/>
  <c r="AN45" i="44"/>
  <c r="AO45" i="44"/>
  <c r="AP45" i="44"/>
  <c r="AS45" i="44"/>
  <c r="AU45" i="44"/>
  <c r="AV45" i="44"/>
  <c r="AW45" i="44"/>
  <c r="C45" i="44"/>
  <c r="D27" i="44"/>
  <c r="E27" i="44"/>
  <c r="F27" i="44"/>
  <c r="G27" i="44"/>
  <c r="H27" i="44"/>
  <c r="I27" i="44"/>
  <c r="J27" i="44"/>
  <c r="M27" i="44"/>
  <c r="N27" i="44"/>
  <c r="O27" i="44"/>
  <c r="P27" i="44"/>
  <c r="Q27" i="44"/>
  <c r="R27" i="44"/>
  <c r="U27" i="44"/>
  <c r="V27" i="44"/>
  <c r="W27" i="44"/>
  <c r="X27" i="44"/>
  <c r="Y27" i="44"/>
  <c r="Z27" i="44"/>
  <c r="AC27" i="44"/>
  <c r="AD27" i="44"/>
  <c r="AE27" i="44"/>
  <c r="AF27" i="44"/>
  <c r="AG27" i="44"/>
  <c r="AH27" i="44"/>
  <c r="AK27" i="44"/>
  <c r="AL27" i="44"/>
  <c r="AM27" i="44"/>
  <c r="AN27" i="44"/>
  <c r="AO27" i="44"/>
  <c r="AP27" i="44"/>
  <c r="AS27" i="44"/>
  <c r="AT27" i="44"/>
  <c r="AU27" i="44"/>
  <c r="AV27" i="44"/>
  <c r="AW27" i="44"/>
  <c r="AX27" i="44"/>
  <c r="AX8" i="44" s="1"/>
  <c r="C27" i="44"/>
  <c r="D9" i="44"/>
  <c r="E9" i="44"/>
  <c r="F9" i="44"/>
  <c r="G9" i="44"/>
  <c r="H9" i="44"/>
  <c r="I9" i="44"/>
  <c r="J9" i="44"/>
  <c r="M9" i="44"/>
  <c r="N9" i="44"/>
  <c r="O9" i="44"/>
  <c r="P9" i="44"/>
  <c r="Q9" i="44"/>
  <c r="R9" i="44"/>
  <c r="U9" i="44"/>
  <c r="V9" i="44"/>
  <c r="W9" i="44"/>
  <c r="X9" i="44"/>
  <c r="Y9" i="44"/>
  <c r="Z9" i="44"/>
  <c r="AC9" i="44"/>
  <c r="AD9" i="44"/>
  <c r="AE9" i="44"/>
  <c r="AF9" i="44"/>
  <c r="AG9" i="44"/>
  <c r="AH9" i="44"/>
  <c r="AK9" i="44"/>
  <c r="AL9" i="44"/>
  <c r="AM9" i="44"/>
  <c r="AN9" i="44"/>
  <c r="AO9" i="44"/>
  <c r="AP9" i="44"/>
  <c r="AS9" i="44"/>
  <c r="AT9" i="44"/>
  <c r="AU9" i="44"/>
  <c r="AV9" i="44"/>
  <c r="AW9" i="44"/>
  <c r="C9" i="44"/>
  <c r="M81" i="44"/>
  <c r="M10" i="44"/>
  <c r="M11" i="44"/>
  <c r="M12" i="44"/>
  <c r="M13" i="44"/>
  <c r="M14" i="44"/>
  <c r="M15" i="44"/>
  <c r="M16" i="44"/>
  <c r="M17" i="44"/>
  <c r="M18" i="44"/>
  <c r="M19" i="44"/>
  <c r="M20" i="44"/>
  <c r="M21" i="44"/>
  <c r="M22" i="44"/>
  <c r="M23" i="44"/>
  <c r="M24" i="44"/>
  <c r="M25" i="44"/>
  <c r="M26" i="44"/>
  <c r="M28" i="44"/>
  <c r="M29" i="44"/>
  <c r="M30" i="44"/>
  <c r="M31" i="44"/>
  <c r="M32" i="44"/>
  <c r="M33" i="44"/>
  <c r="M34" i="44"/>
  <c r="M35" i="44"/>
  <c r="M36" i="44"/>
  <c r="M37" i="44"/>
  <c r="M38" i="44"/>
  <c r="M39" i="44"/>
  <c r="M40" i="44"/>
  <c r="M41" i="44"/>
  <c r="M42" i="44"/>
  <c r="M43" i="44"/>
  <c r="M44" i="44"/>
  <c r="M46" i="44"/>
  <c r="M47" i="44"/>
  <c r="M48" i="44"/>
  <c r="M49" i="44"/>
  <c r="M50" i="44"/>
  <c r="M51" i="44"/>
  <c r="M52" i="44"/>
  <c r="M53" i="44"/>
  <c r="M54" i="44"/>
  <c r="M55" i="44"/>
  <c r="M56" i="44"/>
  <c r="M57" i="44"/>
  <c r="M58" i="44"/>
  <c r="M59" i="44"/>
  <c r="M60" i="44"/>
  <c r="M61" i="44"/>
  <c r="M62" i="44"/>
  <c r="M64" i="44"/>
  <c r="M65" i="44"/>
  <c r="M66" i="44"/>
  <c r="M67" i="44"/>
  <c r="M68" i="44"/>
  <c r="M69" i="44"/>
  <c r="M70" i="44"/>
  <c r="M71" i="44"/>
  <c r="M72" i="44"/>
  <c r="M73" i="44"/>
  <c r="M74" i="44"/>
  <c r="M75" i="44"/>
  <c r="M76" i="44"/>
  <c r="M77" i="44"/>
  <c r="M78" i="44"/>
  <c r="M79" i="44"/>
  <c r="M80" i="44"/>
  <c r="M82" i="44"/>
  <c r="M84" i="44"/>
  <c r="M85" i="44"/>
  <c r="M87" i="44"/>
  <c r="M88" i="44"/>
  <c r="M89" i="44"/>
  <c r="M91" i="44"/>
  <c r="M92" i="44"/>
  <c r="M93" i="44"/>
  <c r="M94" i="44"/>
  <c r="M95" i="44"/>
  <c r="M96" i="44"/>
  <c r="M97" i="44"/>
  <c r="M98" i="44"/>
  <c r="M99" i="44"/>
  <c r="M100" i="44"/>
  <c r="C11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C26" i="44"/>
  <c r="C28" i="44"/>
  <c r="C29" i="44"/>
  <c r="C30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6" i="44"/>
  <c r="C47" i="44"/>
  <c r="C48" i="44"/>
  <c r="C49" i="44"/>
  <c r="C50" i="44"/>
  <c r="C51" i="44"/>
  <c r="C52" i="44"/>
  <c r="C53" i="44"/>
  <c r="C54" i="44"/>
  <c r="C55" i="44"/>
  <c r="C56" i="44"/>
  <c r="C57" i="44"/>
  <c r="C58" i="44"/>
  <c r="C59" i="44"/>
  <c r="C60" i="44"/>
  <c r="C61" i="44"/>
  <c r="C62" i="44"/>
  <c r="C64" i="44"/>
  <c r="C65" i="44"/>
  <c r="C66" i="44"/>
  <c r="C67" i="44"/>
  <c r="C68" i="44"/>
  <c r="C69" i="44"/>
  <c r="C70" i="44"/>
  <c r="C71" i="44"/>
  <c r="C72" i="44"/>
  <c r="C73" i="44"/>
  <c r="C74" i="44"/>
  <c r="C75" i="44"/>
  <c r="C76" i="44"/>
  <c r="C77" i="44"/>
  <c r="C78" i="44"/>
  <c r="C79" i="44"/>
  <c r="C80" i="44"/>
  <c r="C82" i="44"/>
  <c r="C84" i="44"/>
  <c r="C85" i="44"/>
  <c r="C87" i="44"/>
  <c r="C88" i="44"/>
  <c r="C89" i="44"/>
  <c r="C91" i="44"/>
  <c r="C92" i="44"/>
  <c r="C93" i="44"/>
  <c r="C94" i="44"/>
  <c r="C95" i="44"/>
  <c r="C96" i="44"/>
  <c r="C97" i="44"/>
  <c r="C98" i="44"/>
  <c r="C99" i="44"/>
  <c r="C100" i="44"/>
  <c r="AS10" i="44"/>
  <c r="AS11" i="44"/>
  <c r="AS12" i="44"/>
  <c r="AS13" i="44"/>
  <c r="AS14" i="44"/>
  <c r="AS15" i="44"/>
  <c r="AS16" i="44"/>
  <c r="AS17" i="44"/>
  <c r="AS18" i="44"/>
  <c r="AS19" i="44"/>
  <c r="AS20" i="44"/>
  <c r="AS21" i="44"/>
  <c r="AS22" i="44"/>
  <c r="AS23" i="44"/>
  <c r="AS24" i="44"/>
  <c r="AS25" i="44"/>
  <c r="AS28" i="44"/>
  <c r="AS29" i="44"/>
  <c r="AS30" i="44"/>
  <c r="AS31" i="44"/>
  <c r="AS32" i="44"/>
  <c r="AS33" i="44"/>
  <c r="AS34" i="44"/>
  <c r="AS35" i="44"/>
  <c r="AS36" i="44"/>
  <c r="AS37" i="44"/>
  <c r="AS38" i="44"/>
  <c r="AS39" i="44"/>
  <c r="AS40" i="44"/>
  <c r="AS41" i="44"/>
  <c r="AS42" i="44"/>
  <c r="AS43" i="44"/>
  <c r="AS46" i="44"/>
  <c r="AS47" i="44"/>
  <c r="AS48" i="44"/>
  <c r="AS49" i="44"/>
  <c r="AS50" i="44"/>
  <c r="AS51" i="44"/>
  <c r="AS52" i="44"/>
  <c r="AS53" i="44"/>
  <c r="AS54" i="44"/>
  <c r="AS55" i="44"/>
  <c r="AS56" i="44"/>
  <c r="AS57" i="44"/>
  <c r="AS58" i="44"/>
  <c r="AS59" i="44"/>
  <c r="AS60" i="44"/>
  <c r="AS61" i="44"/>
  <c r="AS64" i="44"/>
  <c r="AS63" i="44" s="1"/>
  <c r="AS8" i="44" s="1"/>
  <c r="AS65" i="44"/>
  <c r="AS66" i="44"/>
  <c r="AS67" i="44"/>
  <c r="AS68" i="44"/>
  <c r="AS69" i="44"/>
  <c r="AS70" i="44"/>
  <c r="AS71" i="44"/>
  <c r="AS72" i="44"/>
  <c r="AS73" i="44"/>
  <c r="AS74" i="44"/>
  <c r="AS75" i="44"/>
  <c r="AS76" i="44"/>
  <c r="AS77" i="44"/>
  <c r="AS78" i="44"/>
  <c r="AS79" i="44"/>
  <c r="AS80" i="44"/>
  <c r="AS82" i="44"/>
  <c r="AS84" i="44"/>
  <c r="AS85" i="44"/>
  <c r="AS87" i="44"/>
  <c r="AS88" i="44"/>
  <c r="AS89" i="44"/>
  <c r="AS91" i="44"/>
  <c r="AS92" i="44"/>
  <c r="AS93" i="44"/>
  <c r="AS94" i="44"/>
  <c r="AS95" i="44"/>
  <c r="AS96" i="44"/>
  <c r="AS97" i="44"/>
  <c r="AS98" i="44"/>
  <c r="AS99" i="44"/>
  <c r="AS100" i="44"/>
  <c r="AK10" i="44"/>
  <c r="AK11" i="44"/>
  <c r="AK12" i="44"/>
  <c r="AK13" i="44"/>
  <c r="AK14" i="44"/>
  <c r="AK15" i="44"/>
  <c r="AK16" i="44"/>
  <c r="AK17" i="44"/>
  <c r="AK18" i="44"/>
  <c r="AK19" i="44"/>
  <c r="AK20" i="44"/>
  <c r="AK21" i="44"/>
  <c r="AK22" i="44"/>
  <c r="AK23" i="44"/>
  <c r="AK24" i="44"/>
  <c r="AK25" i="44"/>
  <c r="AK28" i="44"/>
  <c r="AK29" i="44"/>
  <c r="AK30" i="44"/>
  <c r="AK31" i="44"/>
  <c r="AK32" i="44"/>
  <c r="AK33" i="44"/>
  <c r="AK34" i="44"/>
  <c r="AK35" i="44"/>
  <c r="AK36" i="44"/>
  <c r="AK37" i="44"/>
  <c r="AK38" i="44"/>
  <c r="AK39" i="44"/>
  <c r="AK40" i="44"/>
  <c r="AK41" i="44"/>
  <c r="AK42" i="44"/>
  <c r="AK43" i="44"/>
  <c r="AK46" i="44"/>
  <c r="AK47" i="44"/>
  <c r="AK48" i="44"/>
  <c r="AK49" i="44"/>
  <c r="AK50" i="44"/>
  <c r="AK51" i="44"/>
  <c r="AK52" i="44"/>
  <c r="AK53" i="44"/>
  <c r="AK54" i="44"/>
  <c r="AK55" i="44"/>
  <c r="AK56" i="44"/>
  <c r="AK57" i="44"/>
  <c r="AK58" i="44"/>
  <c r="AK59" i="44"/>
  <c r="AK60" i="44"/>
  <c r="AK61" i="44"/>
  <c r="AK64" i="44"/>
  <c r="AK65" i="44"/>
  <c r="AK66" i="44"/>
  <c r="AK67" i="44"/>
  <c r="AK68" i="44"/>
  <c r="AK69" i="44"/>
  <c r="AK70" i="44"/>
  <c r="AK71" i="44"/>
  <c r="AK72" i="44"/>
  <c r="AK73" i="44"/>
  <c r="AK74" i="44"/>
  <c r="AK75" i="44"/>
  <c r="AK76" i="44"/>
  <c r="AK77" i="44"/>
  <c r="AK78" i="44"/>
  <c r="AK79" i="44"/>
  <c r="AK80" i="44"/>
  <c r="AK82" i="44"/>
  <c r="AK84" i="44"/>
  <c r="AK85" i="44"/>
  <c r="AK87" i="44"/>
  <c r="AK88" i="44"/>
  <c r="AK89" i="44"/>
  <c r="AK91" i="44"/>
  <c r="AK92" i="44"/>
  <c r="AK93" i="44"/>
  <c r="AK94" i="44"/>
  <c r="AK95" i="44"/>
  <c r="AK96" i="44"/>
  <c r="AK97" i="44"/>
  <c r="AK98" i="44"/>
  <c r="AK99" i="44"/>
  <c r="AK100" i="44"/>
  <c r="AC10" i="44"/>
  <c r="AC11" i="44"/>
  <c r="AC12" i="44"/>
  <c r="AC13" i="44"/>
  <c r="AC14" i="44"/>
  <c r="AC15" i="44"/>
  <c r="AC16" i="44"/>
  <c r="AC17" i="44"/>
  <c r="AC18" i="44"/>
  <c r="AC19" i="44"/>
  <c r="AC20" i="44"/>
  <c r="AC21" i="44"/>
  <c r="AC22" i="44"/>
  <c r="AC23" i="44"/>
  <c r="AC24" i="44"/>
  <c r="AC25" i="44"/>
  <c r="AC28" i="44"/>
  <c r="AC29" i="44"/>
  <c r="AC30" i="44"/>
  <c r="AC31" i="44"/>
  <c r="AC32" i="44"/>
  <c r="AC33" i="44"/>
  <c r="AC34" i="44"/>
  <c r="AC35" i="44"/>
  <c r="AC36" i="44"/>
  <c r="AC37" i="44"/>
  <c r="AC38" i="44"/>
  <c r="AC39" i="44"/>
  <c r="AC40" i="44"/>
  <c r="AC41" i="44"/>
  <c r="AC42" i="44"/>
  <c r="AC43" i="44"/>
  <c r="AC46" i="44"/>
  <c r="AC47" i="44"/>
  <c r="AC48" i="44"/>
  <c r="AC49" i="44"/>
  <c r="AC50" i="44"/>
  <c r="AC51" i="44"/>
  <c r="AC52" i="44"/>
  <c r="AC53" i="44"/>
  <c r="AC54" i="44"/>
  <c r="AC55" i="44"/>
  <c r="AC56" i="44"/>
  <c r="AC57" i="44"/>
  <c r="AC58" i="44"/>
  <c r="AC59" i="44"/>
  <c r="AC60" i="44"/>
  <c r="AC61" i="44"/>
  <c r="AC64" i="44"/>
  <c r="AC63" i="44" s="1"/>
  <c r="AC8" i="44" s="1"/>
  <c r="AC65" i="44"/>
  <c r="AC66" i="44"/>
  <c r="AC67" i="44"/>
  <c r="AC68" i="44"/>
  <c r="AC69" i="44"/>
  <c r="AC70" i="44"/>
  <c r="AC71" i="44"/>
  <c r="AC72" i="44"/>
  <c r="AC73" i="44"/>
  <c r="AC74" i="44"/>
  <c r="AC75" i="44"/>
  <c r="AC76" i="44"/>
  <c r="AC77" i="44"/>
  <c r="AC78" i="44"/>
  <c r="AC79" i="44"/>
  <c r="AC80" i="44"/>
  <c r="AC82" i="44"/>
  <c r="AC84" i="44"/>
  <c r="AC85" i="44"/>
  <c r="AC87" i="44"/>
  <c r="AC88" i="44"/>
  <c r="AC89" i="44"/>
  <c r="AC91" i="44"/>
  <c r="AC92" i="44"/>
  <c r="AC93" i="44"/>
  <c r="AC94" i="44"/>
  <c r="AC95" i="44"/>
  <c r="AC96" i="44"/>
  <c r="AC97" i="44"/>
  <c r="AC98" i="44"/>
  <c r="AC99" i="44"/>
  <c r="AC100" i="44"/>
  <c r="U10" i="44"/>
  <c r="U11" i="44"/>
  <c r="U12" i="44"/>
  <c r="U13" i="44"/>
  <c r="U14" i="44"/>
  <c r="U15" i="44"/>
  <c r="U16" i="44"/>
  <c r="U17" i="44"/>
  <c r="U18" i="44"/>
  <c r="U19" i="44"/>
  <c r="U20" i="44"/>
  <c r="U21" i="44"/>
  <c r="U22" i="44"/>
  <c r="U23" i="44"/>
  <c r="U24" i="44"/>
  <c r="U25" i="44"/>
  <c r="U28" i="44"/>
  <c r="U29" i="44"/>
  <c r="U30" i="44"/>
  <c r="U31" i="44"/>
  <c r="U32" i="44"/>
  <c r="U33" i="44"/>
  <c r="U34" i="44"/>
  <c r="U35" i="44"/>
  <c r="U36" i="44"/>
  <c r="U37" i="44"/>
  <c r="U38" i="44"/>
  <c r="U39" i="44"/>
  <c r="U40" i="44"/>
  <c r="U41" i="44"/>
  <c r="U42" i="44"/>
  <c r="U43" i="44"/>
  <c r="U46" i="44"/>
  <c r="U47" i="44"/>
  <c r="U48" i="44"/>
  <c r="U49" i="44"/>
  <c r="U50" i="44"/>
  <c r="U51" i="44"/>
  <c r="U52" i="44"/>
  <c r="U53" i="44"/>
  <c r="U54" i="44"/>
  <c r="U55" i="44"/>
  <c r="U56" i="44"/>
  <c r="U57" i="44"/>
  <c r="U58" i="44"/>
  <c r="U59" i="44"/>
  <c r="U60" i="44"/>
  <c r="U61" i="44"/>
  <c r="U64" i="44"/>
  <c r="U65" i="44"/>
  <c r="U66" i="44"/>
  <c r="U67" i="44"/>
  <c r="U68" i="44"/>
  <c r="U69" i="44"/>
  <c r="U70" i="44"/>
  <c r="U71" i="44"/>
  <c r="U72" i="44"/>
  <c r="U73" i="44"/>
  <c r="U74" i="44"/>
  <c r="U75" i="44"/>
  <c r="U76" i="44"/>
  <c r="U77" i="44"/>
  <c r="U78" i="44"/>
  <c r="U79" i="44"/>
  <c r="U80" i="44"/>
  <c r="U82" i="44"/>
  <c r="U84" i="44"/>
  <c r="U85" i="44"/>
  <c r="U87" i="44"/>
  <c r="U88" i="44"/>
  <c r="U89" i="44"/>
  <c r="U91" i="44"/>
  <c r="U92" i="44"/>
  <c r="U93" i="44"/>
  <c r="U94" i="44"/>
  <c r="U95" i="44"/>
  <c r="U96" i="44"/>
  <c r="U97" i="44"/>
  <c r="U98" i="44"/>
  <c r="U99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6" i="44"/>
  <c r="G47" i="44"/>
  <c r="G48" i="44"/>
  <c r="G49" i="44"/>
  <c r="G50" i="44"/>
  <c r="G51" i="44"/>
  <c r="G52" i="44"/>
  <c r="G53" i="44"/>
  <c r="G54" i="44"/>
  <c r="G55" i="44"/>
  <c r="G56" i="44"/>
  <c r="G57" i="44"/>
  <c r="G58" i="44"/>
  <c r="G59" i="44"/>
  <c r="G60" i="44"/>
  <c r="G61" i="44"/>
  <c r="G64" i="44"/>
  <c r="G65" i="44"/>
  <c r="G66" i="44"/>
  <c r="G67" i="44"/>
  <c r="G68" i="44"/>
  <c r="G69" i="44"/>
  <c r="G70" i="44"/>
  <c r="G71" i="44"/>
  <c r="G72" i="44"/>
  <c r="G73" i="44"/>
  <c r="G74" i="44"/>
  <c r="G75" i="44"/>
  <c r="G76" i="44"/>
  <c r="G77" i="44"/>
  <c r="G78" i="44"/>
  <c r="G79" i="44"/>
  <c r="G80" i="44"/>
  <c r="G82" i="44"/>
  <c r="G84" i="44"/>
  <c r="G85" i="44"/>
  <c r="G87" i="44"/>
  <c r="G88" i="44"/>
  <c r="G89" i="44"/>
  <c r="G91" i="44"/>
  <c r="G92" i="44"/>
  <c r="G93" i="44"/>
  <c r="G94" i="44"/>
  <c r="G95" i="44"/>
  <c r="G96" i="44"/>
  <c r="G97" i="44"/>
  <c r="G98" i="44"/>
  <c r="G99" i="44"/>
  <c r="G100" i="44"/>
  <c r="G10" i="44"/>
  <c r="C10" i="44"/>
  <c r="AU90" i="44" l="1"/>
  <c r="AS90" i="44" s="1"/>
  <c r="AM90" i="44"/>
  <c r="AK90" i="44" s="1"/>
  <c r="AE90" i="44"/>
  <c r="AC90" i="44" s="1"/>
  <c r="W90" i="44"/>
  <c r="U90" i="44" s="1"/>
  <c r="O90" i="44"/>
  <c r="M90" i="44" s="1"/>
  <c r="I90" i="44"/>
  <c r="G90" i="44" s="1"/>
  <c r="E90" i="44"/>
  <c r="C90" i="44" s="1"/>
  <c r="AU86" i="44"/>
  <c r="AS86" i="44" s="1"/>
  <c r="AM86" i="44"/>
  <c r="AK86" i="44" s="1"/>
  <c r="AE86" i="44"/>
  <c r="AC86" i="44" s="1"/>
  <c r="W86" i="44"/>
  <c r="U86" i="44" s="1"/>
  <c r="O86" i="44"/>
  <c r="M86" i="44" s="1"/>
  <c r="I86" i="44"/>
  <c r="G86" i="44" s="1"/>
  <c r="E86" i="44"/>
  <c r="C86" i="44" s="1"/>
  <c r="R15" i="43" l="1"/>
  <c r="R14" i="43"/>
  <c r="R13" i="43"/>
  <c r="R12" i="43"/>
  <c r="R11" i="43"/>
  <c r="R10" i="43"/>
  <c r="BR11" i="42" l="1"/>
  <c r="BF11" i="42"/>
  <c r="AT11" i="42"/>
  <c r="AH11" i="42"/>
  <c r="V11" i="42"/>
  <c r="L49" i="3" l="1"/>
  <c r="M49" i="3"/>
  <c r="K63" i="3"/>
  <c r="K18" i="5"/>
  <c r="L18" i="5"/>
  <c r="M18" i="5"/>
  <c r="K49" i="3"/>
  <c r="L63" i="3"/>
  <c r="H63" i="3"/>
  <c r="G63" i="3"/>
  <c r="D63" i="3"/>
  <c r="D49" i="3"/>
  <c r="C49" i="3"/>
  <c r="I18" i="5"/>
  <c r="H18" i="5"/>
  <c r="P18" i="5"/>
  <c r="G18" i="5"/>
  <c r="O18" i="5"/>
  <c r="Q18" i="5"/>
  <c r="C18" i="5"/>
  <c r="F18" i="5" s="1"/>
  <c r="E18" i="5"/>
  <c r="D18" i="5"/>
  <c r="C63" i="3"/>
  <c r="C64" i="3" s="1"/>
  <c r="P63" i="3"/>
  <c r="G49" i="3"/>
  <c r="O49" i="3"/>
  <c r="V49" i="3" s="1"/>
  <c r="E49" i="3"/>
  <c r="F49" i="3" s="1"/>
  <c r="T63" i="3"/>
  <c r="J18" i="5"/>
  <c r="O63" i="3"/>
  <c r="H49" i="3"/>
  <c r="H64" i="3" s="1"/>
  <c r="P49" i="3"/>
  <c r="I49" i="3"/>
  <c r="J49" i="3" s="1"/>
  <c r="V63" i="3"/>
  <c r="Q49" i="3"/>
  <c r="U63" i="3" l="1"/>
  <c r="W63" i="3"/>
  <c r="U18" i="5"/>
  <c r="O64" i="3"/>
  <c r="D64" i="3"/>
  <c r="R18" i="5"/>
  <c r="P64" i="3"/>
  <c r="T18" i="5"/>
  <c r="R49" i="3"/>
  <c r="K64" i="3"/>
  <c r="L64" i="3"/>
  <c r="N18" i="5"/>
  <c r="G64" i="3"/>
  <c r="W49" i="3"/>
  <c r="T49" i="3"/>
  <c r="U49" i="3"/>
</calcChain>
</file>

<file path=xl/sharedStrings.xml><?xml version="1.0" encoding="utf-8"?>
<sst xmlns="http://schemas.openxmlformats.org/spreadsheetml/2006/main" count="530" uniqueCount="177">
  <si>
    <t>TT</t>
  </si>
  <si>
    <t>Tổng số</t>
  </si>
  <si>
    <t>Tỷ lệ GV/lớp</t>
  </si>
  <si>
    <t>Chia ra</t>
  </si>
  <si>
    <t>Tên trường</t>
  </si>
  <si>
    <t>I</t>
  </si>
  <si>
    <t>Vùng I</t>
  </si>
  <si>
    <t>II</t>
  </si>
  <si>
    <t>Vùng II</t>
  </si>
  <si>
    <t>III</t>
  </si>
  <si>
    <t>Vùng III</t>
  </si>
  <si>
    <t>Việt Yên số 4</t>
  </si>
  <si>
    <t>FPT</t>
  </si>
  <si>
    <t>ICO</t>
  </si>
  <si>
    <t>Tổng toàn tỉnh</t>
  </si>
  <si>
    <t>Năm học 2023-2024</t>
  </si>
  <si>
    <t xml:space="preserve">Giáo viên </t>
  </si>
  <si>
    <t xml:space="preserve">Lớp </t>
  </si>
  <si>
    <t>Học sinh</t>
  </si>
  <si>
    <t>Năm học 2025-2026</t>
  </si>
  <si>
    <t>Năm học 2030-2031</t>
  </si>
  <si>
    <t>Tên trường THPT</t>
  </si>
  <si>
    <t xml:space="preserve"> Sơn Động 1</t>
  </si>
  <si>
    <t xml:space="preserve"> Sơn Động 2</t>
  </si>
  <si>
    <t xml:space="preserve"> Sơn Động 3</t>
  </si>
  <si>
    <t xml:space="preserve"> Lục Ngạn 4</t>
  </si>
  <si>
    <t xml:space="preserve"> Tứ Sơn</t>
  </si>
  <si>
    <t xml:space="preserve"> Hiệp Hoà 3</t>
  </si>
  <si>
    <t xml:space="preserve"> Hiệp Hoà 4</t>
  </si>
  <si>
    <t xml:space="preserve"> Lục Ngạn 2</t>
  </si>
  <si>
    <t xml:space="preserve"> Lạng Giang 1</t>
  </si>
  <si>
    <t xml:space="preserve"> Mỏ Trạng</t>
  </si>
  <si>
    <t xml:space="preserve"> Lục Ngạn 1</t>
  </si>
  <si>
    <t xml:space="preserve"> Lục Ngạn 3</t>
  </si>
  <si>
    <t xml:space="preserve"> Lục Nam</t>
  </si>
  <si>
    <t xml:space="preserve"> Phương Sơn</t>
  </si>
  <si>
    <t xml:space="preserve"> Cẩm Lý</t>
  </si>
  <si>
    <t xml:space="preserve"> Lạng Giang 2</t>
  </si>
  <si>
    <t xml:space="preserve"> Lạng Giang 3</t>
  </si>
  <si>
    <t xml:space="preserve"> Yên Thế</t>
  </si>
  <si>
    <t xml:space="preserve"> Bố Hạ</t>
  </si>
  <si>
    <t xml:space="preserve"> Yên Dũng 1</t>
  </si>
  <si>
    <t xml:space="preserve"> Yên Dũng 2</t>
  </si>
  <si>
    <t xml:space="preserve"> Yên Dũng 3</t>
  </si>
  <si>
    <t xml:space="preserve"> Tân Yên 1</t>
  </si>
  <si>
    <t xml:space="preserve"> Tân Yên 2</t>
  </si>
  <si>
    <t xml:space="preserve"> Nhã Nam</t>
  </si>
  <si>
    <t xml:space="preserve"> Hiệp Hoà 1</t>
  </si>
  <si>
    <t xml:space="preserve"> Hiệp Hoà 2</t>
  </si>
  <si>
    <t xml:space="preserve"> Việt Yên 1</t>
  </si>
  <si>
    <t xml:space="preserve"> Việt Yên 2</t>
  </si>
  <si>
    <t xml:space="preserve"> Lý Thường Kiệt</t>
  </si>
  <si>
    <t xml:space="preserve"> Ngô Sĩ Liên</t>
  </si>
  <si>
    <t xml:space="preserve"> Thái Thuận</t>
  </si>
  <si>
    <t xml:space="preserve"> Giáp Hải</t>
  </si>
  <si>
    <t xml:space="preserve"> Lạng Giang số 4</t>
  </si>
  <si>
    <t xml:space="preserve"> Hiệp Hòa số 5</t>
  </si>
  <si>
    <t xml:space="preserve"> Đồi Ngô</t>
  </si>
  <si>
    <t xml:space="preserve"> Thanh Lâm</t>
  </si>
  <si>
    <t xml:space="preserve"> Nguyên Hồng</t>
  </si>
  <si>
    <t xml:space="preserve"> Hoàng Hoa Thám</t>
  </si>
  <si>
    <t xml:space="preserve"> Nguyễn Bỉnh Khiêm</t>
  </si>
  <si>
    <t xml:space="preserve"> Quang Trung </t>
  </si>
  <si>
    <t xml:space="preserve"> Hiệp Hoà số 5</t>
  </si>
  <si>
    <t xml:space="preserve"> Hiệp Hoà số 6</t>
  </si>
  <si>
    <t xml:space="preserve"> Lục Ngạn số 5</t>
  </si>
  <si>
    <t xml:space="preserve"> Thân Nhân Trung</t>
  </si>
  <si>
    <t xml:space="preserve"> DTNT Sơn Động</t>
  </si>
  <si>
    <t xml:space="preserve"> DTNT Lục Ngạn</t>
  </si>
  <si>
    <t xml:space="preserve"> DTNT tỉnh</t>
  </si>
  <si>
    <t xml:space="preserve"> Maple Leaf Academy</t>
  </si>
  <si>
    <t>Tổng công lập</t>
  </si>
  <si>
    <t>Tổng ngoài công lập</t>
  </si>
  <si>
    <t xml:space="preserve"> Chuyên BG</t>
  </si>
  <si>
    <t>QUY MÔ TRƯỜNG, LỚP, HỌC SINH CÁC TRƯỜNG THPT ĐẾN NĂM 2030</t>
  </si>
  <si>
    <t xml:space="preserve">Tên Trung tâm </t>
  </si>
  <si>
    <t>TT GDNN-GDTX Lục Ngạn</t>
  </si>
  <si>
    <t>TT GDNN-GDTX Lục Nam</t>
  </si>
  <si>
    <t>TT GDNN-GDTX Lạng Giang</t>
  </si>
  <si>
    <t>TT GDNN-GDTX Tân Yên</t>
  </si>
  <si>
    <t>TT GDNN-GDTX Yên Dũng</t>
  </si>
  <si>
    <t>TT GDNN-GDTX Hiệp Hoà</t>
  </si>
  <si>
    <t>TT GDNN-GDTX Việt Yên</t>
  </si>
  <si>
    <t>TT GDTX-NN, TH tỉnh BG</t>
  </si>
  <si>
    <t xml:space="preserve">TT GDNN-GDTX Sơn Động </t>
  </si>
  <si>
    <t>Tổng trung tâm</t>
  </si>
  <si>
    <t>QUY MÔ TRƯỜNG, LỚP, HỌC SINH CÁC TRUNG TÂM GDNN-GDTX ĐẾN NĂM 2030</t>
  </si>
  <si>
    <t>Nhà trẻ</t>
  </si>
  <si>
    <t>Mẫu giáo</t>
  </si>
  <si>
    <t>Năm học 2027-2028</t>
  </si>
  <si>
    <t>Nhân viên hành chính</t>
  </si>
  <si>
    <t>Giáo viên</t>
  </si>
  <si>
    <t>Số học sinh</t>
  </si>
  <si>
    <t>Số lớp</t>
  </si>
  <si>
    <t>Nhu cầu biên chế năm học 2030-2031</t>
  </si>
  <si>
    <t>Cán bộ quản lý</t>
  </si>
  <si>
    <t>Số nhóm, số trẻ nhà trẻ</t>
  </si>
  <si>
    <t>Số lớp, số trẻ mẫu giáo</t>
  </si>
  <si>
    <t>Nhu cầu biên chế</t>
  </si>
  <si>
    <t>Nhóm trẻ</t>
  </si>
  <si>
    <t>Trẻ nhà trẻ</t>
  </si>
  <si>
    <t>Lớp mẫu giáo</t>
  </si>
  <si>
    <t>Trẻ mẫu giáo</t>
  </si>
  <si>
    <t>Tổng giáo viên</t>
  </si>
  <si>
    <t>TỔNG SỐ</t>
  </si>
  <si>
    <t>Biểu số 4</t>
  </si>
  <si>
    <t>Tổng số người làm việc được giao năm 2025</t>
  </si>
  <si>
    <t>Viên chức</t>
  </si>
  <si>
    <t>Tổng số biên chế giao</t>
  </si>
  <si>
    <t>Nhu cầu biên chế năm học 2026-2027</t>
  </si>
  <si>
    <t>HIỆN TRẠNG VÀ NHU CẦU CÁN BỘ QUẢN LÝ, GIÁO VIÊN, NHÂN VIÊN CÁC TRƯỜNG MẦM NON CÔNG LẬP, GIAI ĐOẠN TỪ NĂM HỌC 2026-2027 ĐẾN NĂM HỌC 2030-2031</t>
  </si>
  <si>
    <t>Tổng số  biên chế được giao năm học 2025-2026</t>
  </si>
  <si>
    <t>Số giáo viên nghỉ hưu năm 2026</t>
  </si>
  <si>
    <t>Số giáo viên còn thiếu so với biên chế được giao năm 2025</t>
  </si>
  <si>
    <t>Nhu cầu biên chế năm học 2027-2028</t>
  </si>
  <si>
    <t>Số giáo viên nghỉ hưu năm 2027</t>
  </si>
  <si>
    <t>Nhu cầu biên chế năm học 2028-2029</t>
  </si>
  <si>
    <t>Số giáo viên nghỉ hưu năm 2028</t>
  </si>
  <si>
    <t>Nhu cầu biên chế năm học 2029-2030</t>
  </si>
  <si>
    <t>Số giáo viên nghỉ hưu năm 2029</t>
  </si>
  <si>
    <t>Số giáo viên nghỉ hưu năm 2030</t>
  </si>
  <si>
    <t>22=(17-5)+21</t>
  </si>
  <si>
    <t>HIỆN TRẠNG VÀ NHU CẦU CÁN BỘ QUẢN LÝ, GIÁO VIÊN, NHÂN VIÊN CÁC TRƯỜNG TIỂU HỌC CÔNG LẬP, GIAI ĐOẠN TỪ NĂM HỌC 2026-2027 ĐẾN NĂM HỌC 2030-2031</t>
  </si>
  <si>
    <t>Tổng số người làm việc hiện có (tỉnh đến tháng 01/2/2026)</t>
  </si>
  <si>
    <t>Văn hóa</t>
  </si>
  <si>
    <t>Nhạc</t>
  </si>
  <si>
    <t>Mĩ thuật</t>
  </si>
  <si>
    <t>Thể dục</t>
  </si>
  <si>
    <t>Tin học và Công nghệ</t>
  </si>
  <si>
    <t>Ngoại ngữ</t>
  </si>
  <si>
    <t>HIỆN TRẠNG VÀ NHU CẦU CÁN BỘ QUẢN LÝ, GIÁO VIÊN, NHÂN VIÊN CẤP TRUNG HỌC CƠ SỞ, GIAI ĐOẠN TỪ NĂM HỌC 2026-2027 ĐẾN NĂM HỌC 2030-2031</t>
  </si>
  <si>
    <t>Toán</t>
  </si>
  <si>
    <t>Ngữ văn</t>
  </si>
  <si>
    <t>Khoa học tự nhiên</t>
  </si>
  <si>
    <t>Vật lý</t>
  </si>
  <si>
    <t>Hóa học</t>
  </si>
  <si>
    <t>Sinh học</t>
  </si>
  <si>
    <t>Lịch sử và Địa lí</t>
  </si>
  <si>
    <t>Địa lí</t>
  </si>
  <si>
    <t>Lịch sử</t>
  </si>
  <si>
    <t>GDCD</t>
  </si>
  <si>
    <t>Tin học</t>
  </si>
  <si>
    <t>Mỹ thuật</t>
  </si>
  <si>
    <t xml:space="preserve"> Nhạc </t>
  </si>
  <si>
    <t>Công nghệ</t>
  </si>
  <si>
    <t>18=(15-5)+17</t>
  </si>
  <si>
    <t>26=(23-5)+25</t>
  </si>
  <si>
    <t>34=(31-5)+33</t>
  </si>
  <si>
    <t>42=(39-5)+41</t>
  </si>
  <si>
    <t>50=(47-5)+49</t>
  </si>
  <si>
    <t>34=(29-5)+33</t>
  </si>
  <si>
    <t>46=(41-5)+45</t>
  </si>
  <si>
    <t>58=(53-5)+57</t>
  </si>
  <si>
    <t>70=(65-5)+63</t>
  </si>
  <si>
    <t>Ghi chú: 
1. CẤP TH
Vùng 1=25HS/lớp; vùng 2=30 HS/lớp; vùng 3=35HS/lớp; 
 * Định mức giáo viên/lớp: 1,5 GV/lớp+ 01 GV làm Tổng phụ trách Đội/trường
 * Định mức nhân viên hành chính:
  Trường TH: Giáo vụ 01, Tư vấn HS 01, Hỗ trợ người khuyết tật 01, TVQTCS (trên 28 lớp vùng 3, trên 19 lớp vùng 1 = 2 người, còn lại =1 người) VT, thủ quỹ, KT 02 , Y tế 01  = trường  trên 28 lớp 10 và DTNT, BT=7, còn lại =6);</t>
  </si>
  <si>
    <t>Trường Mầm non Bảo Đài</t>
  </si>
  <si>
    <t>Trường Mầm non Bảo Sơn</t>
  </si>
  <si>
    <t>Trường MN Tam Dị</t>
  </si>
  <si>
    <t>Trường Mầm non Thanh Lâm</t>
  </si>
  <si>
    <t>Trường Tiểu học Bảo Đài</t>
  </si>
  <si>
    <t>Trường Tiểu học Thanh Lâm</t>
  </si>
  <si>
    <t>Trường TH Tam Dị</t>
  </si>
  <si>
    <t>Hành chính</t>
  </si>
  <si>
    <t>Trường TH&amp;THCS Tam Dị</t>
  </si>
  <si>
    <t>Trường THCS Bảo Đài</t>
  </si>
  <si>
    <t>Trường THCS Bảo Sơn</t>
  </si>
  <si>
    <t>Trường THCS Tam Dị</t>
  </si>
  <si>
    <t xml:space="preserve">Trường THCS Thanh Lâm </t>
  </si>
  <si>
    <t>NVHC</t>
  </si>
  <si>
    <t>IV</t>
  </si>
  <si>
    <t>V</t>
  </si>
  <si>
    <t>Đoàn đội</t>
  </si>
  <si>
    <t>Trường Tiểu học Bảo Sơn</t>
  </si>
  <si>
    <r>
      <t xml:space="preserve">Tổng số biên chế hiện có 
</t>
    </r>
    <r>
      <rPr>
        <i/>
        <sz val="9"/>
        <color rgb="FF000000"/>
        <rFont val="Times New Roman"/>
        <family val="1"/>
      </rPr>
      <t>(tỉnh đến tháng 01/02/2026)</t>
    </r>
  </si>
  <si>
    <t>(Kèm theo Báo cáo số             /BC-UBND ngày           tháng 3 năm 2026 của UBND xã Bảo Đài)</t>
  </si>
  <si>
    <t>(Kèm theo Báo cáo số          /BC-UBND ngày        tháng 3 năm 2026 của UBND xã Bảo Đài)</t>
  </si>
  <si>
    <t>(Kèm theo Báo cáo số       /BC-UBND ngày        tháng 3 năm 2026 của UBND xã Bảo Đài)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</si>
</sst>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sz val="10"/>
      <color theme="1"/>
      <name val="Times New Roman"/>
      <family val="1"/>
    </font>
    <font>
      <b/>
      <sz val="9"/>
      <color indexed="8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1"/>
      <name val=".VnTime"/>
      <family val="2"/>
    </font>
    <font>
      <sz val="9"/>
      <color indexed="8"/>
      <name val="Times New Roman"/>
      <family val="1"/>
    </font>
    <font>
      <i/>
      <sz val="9"/>
      <name val="Times New Roman"/>
      <family val="1"/>
    </font>
    <font>
      <i/>
      <sz val="9"/>
      <color indexed="8"/>
      <name val="Times New Roman"/>
      <family val="1"/>
    </font>
    <font>
      <i/>
      <sz val="11"/>
      <name val="Times New Roman"/>
      <family val="1"/>
    </font>
    <font>
      <i/>
      <sz val="9"/>
      <color rgb="FF000000"/>
      <name val="Times New Roman"/>
      <family val="1"/>
    </font>
    <font>
      <i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3" fillId="0" borderId="0"/>
  </cellStyleXfs>
  <cellXfs count="186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9" fillId="0" borderId="11" xfId="0" applyNumberFormat="1" applyFont="1" applyBorder="1" applyAlignment="1" applyProtection="1">
      <alignment horizontal="center"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0" xfId="0" applyFont="1"/>
    <xf numFmtId="3" fontId="6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0" fillId="0" borderId="1" xfId="2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vertical="center"/>
    </xf>
    <xf numFmtId="1" fontId="6" fillId="2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4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2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1" fontId="6" fillId="0" borderId="1" xfId="6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" fontId="6" fillId="2" borderId="1" xfId="6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shrinkToFit="1"/>
    </xf>
    <xf numFmtId="0" fontId="9" fillId="4" borderId="1" xfId="6" applyFont="1" applyFill="1" applyBorder="1" applyAlignment="1">
      <alignment horizontal="center" vertical="center" shrinkToFit="1"/>
    </xf>
    <xf numFmtId="1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5" fillId="3" borderId="17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3" fontId="9" fillId="0" borderId="4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5" applyFont="1" applyAlignment="1">
      <alignment horizontal="left" wrapText="1"/>
    </xf>
    <xf numFmtId="0" fontId="3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1" fontId="24" fillId="0" borderId="0" xfId="0" applyNumberFormat="1" applyFont="1" applyAlignment="1">
      <alignment vertical="center"/>
    </xf>
  </cellXfs>
  <cellStyles count="7">
    <cellStyle name="Comma" xfId="2" builtinId="3"/>
    <cellStyle name="Comma 10 10" xfId="4" xr:uid="{00000000-0005-0000-0000-000001000000}"/>
    <cellStyle name="Comma 2" xfId="1" xr:uid="{00000000-0005-0000-0000-000002000000}"/>
    <cellStyle name="Comma 7" xfId="3" xr:uid="{00000000-0005-0000-0000-000003000000}"/>
    <cellStyle name="Normal" xfId="0" builtinId="0"/>
    <cellStyle name="Normal 100" xfId="6" xr:uid="{00000000-0005-0000-0000-000005000000}"/>
    <cellStyle name="Normal 1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64"/>
  <sheetViews>
    <sheetView workbookViewId="0">
      <pane xSplit="2" ySplit="5" topLeftCell="C42" activePane="bottomRight" state="frozen"/>
      <selection pane="topRight" activeCell="C1" sqref="C1"/>
      <selection pane="bottomLeft" activeCell="A7" sqref="A7"/>
      <selection pane="bottomRight" activeCell="O32" sqref="O32"/>
    </sheetView>
  </sheetViews>
  <sheetFormatPr defaultColWidth="8.85546875" defaultRowHeight="15" x14ac:dyDescent="0.25"/>
  <cols>
    <col min="1" max="1" width="3.28515625" style="1" bestFit="1" customWidth="1"/>
    <col min="2" max="2" width="15.7109375" style="1" customWidth="1"/>
    <col min="3" max="3" width="4.7109375" style="1" customWidth="1"/>
    <col min="4" max="4" width="6.28515625" style="1" customWidth="1"/>
    <col min="5" max="5" width="6.85546875" style="1" customWidth="1"/>
    <col min="6" max="6" width="5.85546875" style="1" customWidth="1"/>
    <col min="7" max="7" width="4.7109375" style="1" customWidth="1"/>
    <col min="8" max="8" width="6.28515625" style="1" customWidth="1"/>
    <col min="9" max="9" width="6.85546875" style="1" customWidth="1"/>
    <col min="10" max="10" width="5.85546875" style="1" customWidth="1"/>
    <col min="11" max="11" width="4.7109375" style="1" customWidth="1"/>
    <col min="12" max="12" width="6.28515625" style="1" customWidth="1"/>
    <col min="13" max="13" width="6.85546875" style="1" customWidth="1"/>
    <col min="14" max="14" width="5.85546875" style="1" customWidth="1"/>
    <col min="15" max="15" width="4.7109375" style="1" customWidth="1"/>
    <col min="16" max="16" width="6.28515625" style="1" customWidth="1"/>
    <col min="17" max="17" width="6.85546875" style="1" customWidth="1"/>
    <col min="18" max="18" width="5.85546875" style="1" customWidth="1"/>
    <col min="19" max="16384" width="8.85546875" style="1"/>
  </cols>
  <sheetData>
    <row r="2" spans="1:20" ht="15" customHeight="1" x14ac:dyDescent="0.25">
      <c r="A2" s="133" t="s">
        <v>74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4" spans="1:20" x14ac:dyDescent="0.25">
      <c r="A4" s="134" t="s">
        <v>0</v>
      </c>
      <c r="B4" s="135" t="s">
        <v>21</v>
      </c>
      <c r="C4" s="131" t="s">
        <v>15</v>
      </c>
      <c r="D4" s="131"/>
      <c r="E4" s="131"/>
      <c r="F4" s="132"/>
      <c r="G4" s="131" t="s">
        <v>19</v>
      </c>
      <c r="H4" s="131"/>
      <c r="I4" s="131"/>
      <c r="J4" s="132"/>
      <c r="K4" s="131" t="s">
        <v>89</v>
      </c>
      <c r="L4" s="131"/>
      <c r="M4" s="131"/>
      <c r="N4" s="132"/>
      <c r="O4" s="131" t="s">
        <v>20</v>
      </c>
      <c r="P4" s="131"/>
      <c r="Q4" s="131"/>
      <c r="R4" s="132"/>
    </row>
    <row r="5" spans="1:20" ht="21.6" customHeight="1" x14ac:dyDescent="0.25">
      <c r="A5" s="134"/>
      <c r="B5" s="135"/>
      <c r="C5" s="41" t="s">
        <v>17</v>
      </c>
      <c r="D5" s="42" t="s">
        <v>18</v>
      </c>
      <c r="E5" s="41" t="s">
        <v>16</v>
      </c>
      <c r="F5" s="41" t="s">
        <v>2</v>
      </c>
      <c r="G5" s="41" t="s">
        <v>17</v>
      </c>
      <c r="H5" s="42" t="s">
        <v>18</v>
      </c>
      <c r="I5" s="41" t="s">
        <v>16</v>
      </c>
      <c r="J5" s="41" t="s">
        <v>2</v>
      </c>
      <c r="K5" s="41" t="s">
        <v>17</v>
      </c>
      <c r="L5" s="42" t="s">
        <v>18</v>
      </c>
      <c r="M5" s="41" t="s">
        <v>16</v>
      </c>
      <c r="N5" s="41" t="s">
        <v>2</v>
      </c>
      <c r="O5" s="41" t="s">
        <v>17</v>
      </c>
      <c r="P5" s="42" t="s">
        <v>18</v>
      </c>
      <c r="Q5" s="41" t="s">
        <v>16</v>
      </c>
      <c r="R5" s="41" t="s">
        <v>2</v>
      </c>
    </row>
    <row r="6" spans="1:20" x14ac:dyDescent="0.25">
      <c r="A6" s="17" t="s">
        <v>5</v>
      </c>
      <c r="B6" s="18" t="s">
        <v>6</v>
      </c>
      <c r="C6" s="6"/>
      <c r="D6" s="7"/>
      <c r="E6" s="7"/>
      <c r="F6" s="7"/>
      <c r="G6" s="6"/>
      <c r="H6" s="7"/>
      <c r="I6" s="7"/>
      <c r="J6" s="7"/>
      <c r="K6" s="7"/>
      <c r="L6" s="7"/>
      <c r="M6" s="7"/>
      <c r="N6" s="7"/>
      <c r="O6" s="23"/>
      <c r="P6" s="24"/>
      <c r="Q6" s="25"/>
      <c r="R6" s="25"/>
    </row>
    <row r="7" spans="1:20" x14ac:dyDescent="0.25">
      <c r="A7" s="3">
        <v>1</v>
      </c>
      <c r="B7" s="19" t="s">
        <v>22</v>
      </c>
      <c r="C7" s="9">
        <v>27</v>
      </c>
      <c r="D7" s="9">
        <v>997</v>
      </c>
      <c r="E7" s="9">
        <v>62</v>
      </c>
      <c r="F7" s="10">
        <v>2.2962962962962963</v>
      </c>
      <c r="G7" s="9">
        <v>27</v>
      </c>
      <c r="H7" s="9">
        <v>981</v>
      </c>
      <c r="I7" s="9">
        <v>63</v>
      </c>
      <c r="J7" s="10">
        <v>2.3333333333333335</v>
      </c>
      <c r="K7" s="9">
        <v>28</v>
      </c>
      <c r="L7" s="9">
        <v>980</v>
      </c>
      <c r="M7" s="9">
        <v>63</v>
      </c>
      <c r="N7" s="10">
        <v>2.25</v>
      </c>
      <c r="O7" s="9">
        <v>30</v>
      </c>
      <c r="P7" s="9">
        <v>1050</v>
      </c>
      <c r="Q7" s="9">
        <v>68</v>
      </c>
      <c r="R7" s="10">
        <v>2.2666666666666666</v>
      </c>
      <c r="T7" s="43"/>
    </row>
    <row r="8" spans="1:20" x14ac:dyDescent="0.25">
      <c r="A8" s="3">
        <v>2</v>
      </c>
      <c r="B8" s="19" t="s">
        <v>23</v>
      </c>
      <c r="C8" s="9">
        <v>21</v>
      </c>
      <c r="D8" s="9">
        <v>741</v>
      </c>
      <c r="E8" s="11">
        <v>47</v>
      </c>
      <c r="F8" s="10">
        <v>2.2380952380952381</v>
      </c>
      <c r="G8" s="9">
        <v>21</v>
      </c>
      <c r="H8" s="9">
        <v>764</v>
      </c>
      <c r="I8" s="9">
        <v>48</v>
      </c>
      <c r="J8" s="10">
        <v>2.2857142857142856</v>
      </c>
      <c r="K8" s="9">
        <v>23</v>
      </c>
      <c r="L8" s="9">
        <v>805</v>
      </c>
      <c r="M8" s="9">
        <v>52</v>
      </c>
      <c r="N8" s="10">
        <v>2.2608695652173911</v>
      </c>
      <c r="O8" s="9">
        <v>27</v>
      </c>
      <c r="P8" s="9">
        <v>945</v>
      </c>
      <c r="Q8" s="9">
        <v>61</v>
      </c>
      <c r="R8" s="10">
        <v>2.2592592592592591</v>
      </c>
      <c r="T8" s="43"/>
    </row>
    <row r="9" spans="1:20" x14ac:dyDescent="0.25">
      <c r="A9" s="3">
        <v>3</v>
      </c>
      <c r="B9" s="19" t="s">
        <v>24</v>
      </c>
      <c r="C9" s="9">
        <v>12</v>
      </c>
      <c r="D9" s="9">
        <v>434</v>
      </c>
      <c r="E9" s="11">
        <v>27</v>
      </c>
      <c r="F9" s="10">
        <v>2.25</v>
      </c>
      <c r="G9" s="9">
        <v>12</v>
      </c>
      <c r="H9" s="9">
        <v>439</v>
      </c>
      <c r="I9" s="9">
        <v>28</v>
      </c>
      <c r="J9" s="10">
        <v>2.3333333333333335</v>
      </c>
      <c r="K9" s="9">
        <v>13</v>
      </c>
      <c r="L9" s="9">
        <v>455</v>
      </c>
      <c r="M9" s="9">
        <v>29</v>
      </c>
      <c r="N9" s="10">
        <v>2.2307692307692308</v>
      </c>
      <c r="O9" s="9">
        <v>15</v>
      </c>
      <c r="P9" s="9">
        <v>525</v>
      </c>
      <c r="Q9" s="9">
        <v>34</v>
      </c>
      <c r="R9" s="10">
        <v>2.2666666666666666</v>
      </c>
      <c r="T9" s="43"/>
    </row>
    <row r="10" spans="1:20" x14ac:dyDescent="0.25">
      <c r="A10" s="3">
        <v>4</v>
      </c>
      <c r="B10" s="19" t="s">
        <v>67</v>
      </c>
      <c r="C10" s="9">
        <v>6</v>
      </c>
      <c r="D10" s="9">
        <v>209</v>
      </c>
      <c r="E10" s="9">
        <v>32</v>
      </c>
      <c r="F10" s="10">
        <v>5.333333333333333</v>
      </c>
      <c r="G10" s="9">
        <v>6</v>
      </c>
      <c r="H10" s="9">
        <v>210</v>
      </c>
      <c r="I10" s="9">
        <v>14</v>
      </c>
      <c r="J10" s="10">
        <v>2.3333333333333335</v>
      </c>
      <c r="K10" s="9">
        <v>6</v>
      </c>
      <c r="L10" s="9">
        <v>210</v>
      </c>
      <c r="M10" s="9">
        <v>14</v>
      </c>
      <c r="N10" s="10">
        <v>2.3333333333333335</v>
      </c>
      <c r="O10" s="9">
        <v>6</v>
      </c>
      <c r="P10" s="9">
        <v>210</v>
      </c>
      <c r="Q10" s="9">
        <v>14</v>
      </c>
      <c r="R10" s="10">
        <v>2.3333333333333335</v>
      </c>
      <c r="T10" s="43"/>
    </row>
    <row r="11" spans="1:20" x14ac:dyDescent="0.25">
      <c r="A11" s="3">
        <v>5</v>
      </c>
      <c r="B11" s="19" t="s">
        <v>25</v>
      </c>
      <c r="C11" s="9">
        <v>30</v>
      </c>
      <c r="D11" s="9">
        <v>1093</v>
      </c>
      <c r="E11" s="9">
        <v>67</v>
      </c>
      <c r="F11" s="10">
        <v>2.2333333333333334</v>
      </c>
      <c r="G11" s="9">
        <v>30</v>
      </c>
      <c r="H11" s="9">
        <v>1072</v>
      </c>
      <c r="I11" s="9">
        <v>69</v>
      </c>
      <c r="J11" s="10">
        <v>2.2999999999999998</v>
      </c>
      <c r="K11" s="9">
        <v>32</v>
      </c>
      <c r="L11" s="9">
        <v>1120</v>
      </c>
      <c r="M11" s="9">
        <v>72</v>
      </c>
      <c r="N11" s="10">
        <v>2.25</v>
      </c>
      <c r="O11" s="9">
        <v>36</v>
      </c>
      <c r="P11" s="9">
        <v>1260</v>
      </c>
      <c r="Q11" s="9">
        <v>81</v>
      </c>
      <c r="R11" s="10">
        <v>2.25</v>
      </c>
      <c r="T11" s="43"/>
    </row>
    <row r="12" spans="1:20" x14ac:dyDescent="0.25">
      <c r="A12" s="3">
        <v>6</v>
      </c>
      <c r="B12" s="19" t="s">
        <v>26</v>
      </c>
      <c r="C12" s="9">
        <v>30</v>
      </c>
      <c r="D12" s="9">
        <v>1165</v>
      </c>
      <c r="E12" s="9">
        <v>68</v>
      </c>
      <c r="F12" s="10">
        <v>2.2666666666666666</v>
      </c>
      <c r="G12" s="9">
        <v>30</v>
      </c>
      <c r="H12" s="9">
        <v>1100</v>
      </c>
      <c r="I12" s="9">
        <v>70</v>
      </c>
      <c r="J12" s="10">
        <v>2.3333333333333335</v>
      </c>
      <c r="K12" s="9">
        <v>32</v>
      </c>
      <c r="L12" s="9">
        <v>1120</v>
      </c>
      <c r="M12" s="9">
        <v>72</v>
      </c>
      <c r="N12" s="10">
        <v>2.25</v>
      </c>
      <c r="O12" s="9">
        <v>36</v>
      </c>
      <c r="P12" s="9">
        <v>1260</v>
      </c>
      <c r="Q12" s="9">
        <v>81</v>
      </c>
      <c r="R12" s="10">
        <v>2.25</v>
      </c>
      <c r="T12" s="43"/>
    </row>
    <row r="13" spans="1:20" x14ac:dyDescent="0.25">
      <c r="A13" s="3">
        <v>7</v>
      </c>
      <c r="B13" s="19" t="s">
        <v>27</v>
      </c>
      <c r="C13" s="9">
        <v>33</v>
      </c>
      <c r="D13" s="9">
        <v>1435</v>
      </c>
      <c r="E13" s="9">
        <v>75</v>
      </c>
      <c r="F13" s="10">
        <v>2.2727272727272729</v>
      </c>
      <c r="G13" s="9">
        <v>33</v>
      </c>
      <c r="H13" s="9">
        <v>1260</v>
      </c>
      <c r="I13" s="9">
        <v>81</v>
      </c>
      <c r="J13" s="10">
        <v>2.4545454545454546</v>
      </c>
      <c r="K13" s="9">
        <v>37</v>
      </c>
      <c r="L13" s="9">
        <v>1295</v>
      </c>
      <c r="M13" s="9">
        <v>83</v>
      </c>
      <c r="N13" s="10">
        <v>2.2432432432432434</v>
      </c>
      <c r="O13" s="9">
        <v>45</v>
      </c>
      <c r="P13" s="9">
        <v>1575</v>
      </c>
      <c r="Q13" s="9">
        <v>101</v>
      </c>
      <c r="R13" s="10">
        <v>2.2444444444444445</v>
      </c>
      <c r="T13" s="43"/>
    </row>
    <row r="14" spans="1:20" x14ac:dyDescent="0.25">
      <c r="A14" s="3">
        <v>8</v>
      </c>
      <c r="B14" s="19" t="s">
        <v>28</v>
      </c>
      <c r="C14" s="9">
        <v>30</v>
      </c>
      <c r="D14" s="9">
        <v>1278</v>
      </c>
      <c r="E14" s="9">
        <v>68</v>
      </c>
      <c r="F14" s="10">
        <v>2.2666666666666666</v>
      </c>
      <c r="G14" s="9">
        <v>30</v>
      </c>
      <c r="H14" s="9">
        <v>1146</v>
      </c>
      <c r="I14" s="9">
        <v>73</v>
      </c>
      <c r="J14" s="10">
        <v>2.4333333333333331</v>
      </c>
      <c r="K14" s="9">
        <v>35</v>
      </c>
      <c r="L14" s="9">
        <v>1225</v>
      </c>
      <c r="M14" s="9">
        <v>79</v>
      </c>
      <c r="N14" s="10">
        <v>2.2571428571428571</v>
      </c>
      <c r="O14" s="9">
        <v>45</v>
      </c>
      <c r="P14" s="9">
        <v>1575</v>
      </c>
      <c r="Q14" s="9">
        <v>101</v>
      </c>
      <c r="R14" s="10">
        <v>2.2444444444444445</v>
      </c>
      <c r="T14" s="43"/>
    </row>
    <row r="15" spans="1:20" x14ac:dyDescent="0.25">
      <c r="A15" s="20" t="s">
        <v>7</v>
      </c>
      <c r="B15" s="20" t="s">
        <v>8</v>
      </c>
      <c r="C15" s="9"/>
      <c r="D15" s="9"/>
      <c r="E15" s="9"/>
      <c r="F15" s="9"/>
      <c r="G15" s="9"/>
      <c r="H15" s="9"/>
      <c r="I15" s="9"/>
      <c r="J15" s="10"/>
      <c r="K15" s="9">
        <v>0</v>
      </c>
      <c r="L15" s="9">
        <v>0</v>
      </c>
      <c r="M15" s="9">
        <v>0</v>
      </c>
      <c r="N15" s="10">
        <v>0</v>
      </c>
      <c r="O15" s="9"/>
      <c r="P15" s="9"/>
      <c r="Q15" s="9"/>
      <c r="R15" s="10"/>
      <c r="T15" s="43"/>
    </row>
    <row r="16" spans="1:20" x14ac:dyDescent="0.25">
      <c r="A16" s="3">
        <v>1</v>
      </c>
      <c r="B16" s="19" t="s">
        <v>68</v>
      </c>
      <c r="C16" s="9">
        <v>6</v>
      </c>
      <c r="D16" s="9">
        <v>207</v>
      </c>
      <c r="E16" s="9">
        <v>33</v>
      </c>
      <c r="F16" s="10">
        <v>5.5</v>
      </c>
      <c r="G16" s="9">
        <v>6</v>
      </c>
      <c r="H16" s="9">
        <v>210</v>
      </c>
      <c r="I16" s="9">
        <v>14</v>
      </c>
      <c r="J16" s="10">
        <v>2.3333333333333335</v>
      </c>
      <c r="K16" s="9">
        <v>6</v>
      </c>
      <c r="L16" s="9">
        <v>210</v>
      </c>
      <c r="M16" s="9">
        <v>14</v>
      </c>
      <c r="N16" s="10">
        <v>2.3333333333333335</v>
      </c>
      <c r="O16" s="9">
        <v>6</v>
      </c>
      <c r="P16" s="9">
        <v>210</v>
      </c>
      <c r="Q16" s="9">
        <v>14</v>
      </c>
      <c r="R16" s="10">
        <v>2.3333333333333335</v>
      </c>
      <c r="T16" s="43"/>
    </row>
    <row r="17" spans="1:20" x14ac:dyDescent="0.25">
      <c r="A17" s="3">
        <v>2</v>
      </c>
      <c r="B17" s="19" t="s">
        <v>29</v>
      </c>
      <c r="C17" s="9">
        <v>36</v>
      </c>
      <c r="D17" s="9">
        <v>1509</v>
      </c>
      <c r="E17" s="9">
        <v>81</v>
      </c>
      <c r="F17" s="10">
        <v>2.25</v>
      </c>
      <c r="G17" s="9">
        <v>36</v>
      </c>
      <c r="H17" s="9">
        <v>1464</v>
      </c>
      <c r="I17" s="9">
        <v>82</v>
      </c>
      <c r="J17" s="10">
        <v>2.2777777777777777</v>
      </c>
      <c r="K17" s="9">
        <v>39</v>
      </c>
      <c r="L17" s="9">
        <v>1560</v>
      </c>
      <c r="M17" s="9">
        <v>88</v>
      </c>
      <c r="N17" s="10">
        <v>2.2564102564102564</v>
      </c>
      <c r="O17" s="9">
        <v>45</v>
      </c>
      <c r="P17" s="9">
        <v>1800</v>
      </c>
      <c r="Q17" s="9">
        <v>101</v>
      </c>
      <c r="R17" s="10">
        <v>2.2444444444444445</v>
      </c>
      <c r="T17" s="43"/>
    </row>
    <row r="18" spans="1:20" x14ac:dyDescent="0.25">
      <c r="A18" s="3">
        <v>3</v>
      </c>
      <c r="B18" s="19" t="s">
        <v>30</v>
      </c>
      <c r="C18" s="9">
        <v>42</v>
      </c>
      <c r="D18" s="9">
        <v>1887</v>
      </c>
      <c r="E18" s="9">
        <v>95</v>
      </c>
      <c r="F18" s="10">
        <v>2.2619047619047619</v>
      </c>
      <c r="G18" s="9">
        <v>42</v>
      </c>
      <c r="H18" s="9">
        <v>1745</v>
      </c>
      <c r="I18" s="9">
        <v>98</v>
      </c>
      <c r="J18" s="10">
        <v>2.3333333333333335</v>
      </c>
      <c r="K18" s="9">
        <v>43</v>
      </c>
      <c r="L18" s="9">
        <v>1720</v>
      </c>
      <c r="M18" s="9">
        <v>97</v>
      </c>
      <c r="N18" s="10">
        <v>2.2558139534883721</v>
      </c>
      <c r="O18" s="9">
        <v>45</v>
      </c>
      <c r="P18" s="9">
        <v>1800</v>
      </c>
      <c r="Q18" s="9">
        <v>101</v>
      </c>
      <c r="R18" s="10">
        <v>2.2444444444444445</v>
      </c>
      <c r="T18" s="43"/>
    </row>
    <row r="19" spans="1:20" x14ac:dyDescent="0.25">
      <c r="A19" s="3">
        <v>4</v>
      </c>
      <c r="B19" s="19" t="s">
        <v>31</v>
      </c>
      <c r="C19" s="9">
        <v>15</v>
      </c>
      <c r="D19" s="9">
        <v>579</v>
      </c>
      <c r="E19" s="9">
        <v>34</v>
      </c>
      <c r="F19" s="10">
        <v>2.2666666666666666</v>
      </c>
      <c r="G19" s="9">
        <v>15</v>
      </c>
      <c r="H19" s="9">
        <v>598</v>
      </c>
      <c r="I19" s="9">
        <v>33</v>
      </c>
      <c r="J19" s="10">
        <v>2.2000000000000002</v>
      </c>
      <c r="K19" s="9">
        <v>16</v>
      </c>
      <c r="L19" s="9">
        <v>640</v>
      </c>
      <c r="M19" s="9">
        <v>36</v>
      </c>
      <c r="N19" s="10">
        <v>2.25</v>
      </c>
      <c r="O19" s="9">
        <v>18</v>
      </c>
      <c r="P19" s="9">
        <v>720</v>
      </c>
      <c r="Q19" s="9">
        <v>41</v>
      </c>
      <c r="R19" s="10">
        <v>2.2777777777777777</v>
      </c>
      <c r="T19" s="43"/>
    </row>
    <row r="20" spans="1:20" x14ac:dyDescent="0.25">
      <c r="A20" s="20" t="s">
        <v>9</v>
      </c>
      <c r="B20" s="20" t="s">
        <v>10</v>
      </c>
      <c r="C20" s="9"/>
      <c r="D20" s="9"/>
      <c r="E20" s="9"/>
      <c r="F20" s="9"/>
      <c r="G20" s="9"/>
      <c r="H20" s="9"/>
      <c r="I20" s="9"/>
      <c r="J20" s="10"/>
      <c r="K20" s="9">
        <v>0</v>
      </c>
      <c r="L20" s="9">
        <v>0</v>
      </c>
      <c r="M20" s="9">
        <v>0</v>
      </c>
      <c r="N20" s="10">
        <v>0</v>
      </c>
      <c r="O20" s="9"/>
      <c r="P20" s="9"/>
      <c r="Q20" s="9"/>
      <c r="R20" s="10"/>
      <c r="T20" s="43"/>
    </row>
    <row r="21" spans="1:20" x14ac:dyDescent="0.25">
      <c r="A21" s="3">
        <v>1</v>
      </c>
      <c r="B21" s="19" t="s">
        <v>32</v>
      </c>
      <c r="C21" s="9">
        <v>44</v>
      </c>
      <c r="D21" s="9">
        <v>1918</v>
      </c>
      <c r="E21" s="9">
        <v>97</v>
      </c>
      <c r="F21" s="10">
        <v>2.2045454545454546</v>
      </c>
      <c r="G21" s="9">
        <v>45</v>
      </c>
      <c r="H21" s="9">
        <v>2021</v>
      </c>
      <c r="I21" s="9">
        <v>100</v>
      </c>
      <c r="J21" s="10">
        <v>2.2222222222222223</v>
      </c>
      <c r="K21" s="9">
        <v>45</v>
      </c>
      <c r="L21" s="9">
        <v>2025</v>
      </c>
      <c r="M21" s="9">
        <v>101</v>
      </c>
      <c r="N21" s="10">
        <v>2.2444444444444445</v>
      </c>
      <c r="O21" s="9">
        <v>45</v>
      </c>
      <c r="P21" s="9">
        <v>2025</v>
      </c>
      <c r="Q21" s="9">
        <v>101</v>
      </c>
      <c r="R21" s="10">
        <v>2.2444444444444445</v>
      </c>
      <c r="T21" s="43"/>
    </row>
    <row r="22" spans="1:20" x14ac:dyDescent="0.25">
      <c r="A22" s="3">
        <v>2</v>
      </c>
      <c r="B22" s="19" t="s">
        <v>33</v>
      </c>
      <c r="C22" s="9">
        <v>36</v>
      </c>
      <c r="D22" s="9">
        <v>1460</v>
      </c>
      <c r="E22" s="9">
        <v>81</v>
      </c>
      <c r="F22" s="10">
        <v>2.25</v>
      </c>
      <c r="G22" s="9">
        <v>36</v>
      </c>
      <c r="H22" s="9">
        <v>1585</v>
      </c>
      <c r="I22" s="9">
        <v>79</v>
      </c>
      <c r="J22" s="10">
        <v>2.1944444444444446</v>
      </c>
      <c r="K22" s="9">
        <v>39</v>
      </c>
      <c r="L22" s="9">
        <v>1755</v>
      </c>
      <c r="M22" s="9">
        <v>88</v>
      </c>
      <c r="N22" s="10">
        <v>2.2564102564102564</v>
      </c>
      <c r="O22" s="9">
        <v>45</v>
      </c>
      <c r="P22" s="9">
        <v>2025</v>
      </c>
      <c r="Q22" s="9">
        <v>101</v>
      </c>
      <c r="R22" s="10">
        <v>2.2444444444444445</v>
      </c>
      <c r="T22" s="43"/>
    </row>
    <row r="23" spans="1:20" x14ac:dyDescent="0.25">
      <c r="A23" s="3">
        <v>3</v>
      </c>
      <c r="B23" s="19" t="s">
        <v>34</v>
      </c>
      <c r="C23" s="9">
        <v>42</v>
      </c>
      <c r="D23" s="9">
        <v>1744</v>
      </c>
      <c r="E23" s="9">
        <v>95</v>
      </c>
      <c r="F23" s="10">
        <v>2.2619047619047619</v>
      </c>
      <c r="G23" s="9">
        <v>42</v>
      </c>
      <c r="H23" s="9">
        <v>1821</v>
      </c>
      <c r="I23" s="9">
        <v>90</v>
      </c>
      <c r="J23" s="10">
        <v>2.1428571428571428</v>
      </c>
      <c r="K23" s="9">
        <v>43</v>
      </c>
      <c r="L23" s="9">
        <v>1935</v>
      </c>
      <c r="M23" s="9">
        <v>97</v>
      </c>
      <c r="N23" s="10">
        <v>2.2558139534883721</v>
      </c>
      <c r="O23" s="9">
        <v>45</v>
      </c>
      <c r="P23" s="9">
        <v>2025</v>
      </c>
      <c r="Q23" s="9">
        <v>101</v>
      </c>
      <c r="R23" s="10">
        <v>2.2444444444444445</v>
      </c>
      <c r="T23" s="43"/>
    </row>
    <row r="24" spans="1:20" x14ac:dyDescent="0.25">
      <c r="A24" s="3">
        <v>4</v>
      </c>
      <c r="B24" s="19" t="s">
        <v>35</v>
      </c>
      <c r="C24" s="9">
        <v>30</v>
      </c>
      <c r="D24" s="9">
        <v>1198</v>
      </c>
      <c r="E24" s="9">
        <v>68</v>
      </c>
      <c r="F24" s="10">
        <v>2.2666666666666666</v>
      </c>
      <c r="G24" s="9">
        <v>30</v>
      </c>
      <c r="H24" s="9">
        <v>1300</v>
      </c>
      <c r="I24" s="9">
        <v>64</v>
      </c>
      <c r="J24" s="10">
        <v>2.1333333333333333</v>
      </c>
      <c r="K24" s="9">
        <v>33</v>
      </c>
      <c r="L24" s="9">
        <v>1485</v>
      </c>
      <c r="M24" s="9">
        <v>74</v>
      </c>
      <c r="N24" s="10">
        <v>2.2424242424242422</v>
      </c>
      <c r="O24" s="9">
        <v>39</v>
      </c>
      <c r="P24" s="9">
        <v>1755</v>
      </c>
      <c r="Q24" s="9">
        <v>88</v>
      </c>
      <c r="R24" s="10">
        <v>2.2564102564102564</v>
      </c>
      <c r="T24" s="43"/>
    </row>
    <row r="25" spans="1:20" x14ac:dyDescent="0.25">
      <c r="A25" s="3">
        <v>5</v>
      </c>
      <c r="B25" s="19" t="s">
        <v>36</v>
      </c>
      <c r="C25" s="9">
        <v>30</v>
      </c>
      <c r="D25" s="9">
        <v>1158</v>
      </c>
      <c r="E25" s="9">
        <v>68</v>
      </c>
      <c r="F25" s="10">
        <v>2.2666666666666666</v>
      </c>
      <c r="G25" s="9">
        <v>30</v>
      </c>
      <c r="H25" s="9">
        <v>1300</v>
      </c>
      <c r="I25" s="9">
        <v>64</v>
      </c>
      <c r="J25" s="10">
        <v>2.1333333333333333</v>
      </c>
      <c r="K25" s="9">
        <v>33</v>
      </c>
      <c r="L25" s="9">
        <v>1485</v>
      </c>
      <c r="M25" s="9">
        <v>74</v>
      </c>
      <c r="N25" s="10">
        <v>2.2424242424242422</v>
      </c>
      <c r="O25" s="9">
        <v>39</v>
      </c>
      <c r="P25" s="9">
        <v>1755</v>
      </c>
      <c r="Q25" s="9">
        <v>88</v>
      </c>
      <c r="R25" s="10">
        <v>2.2564102564102564</v>
      </c>
      <c r="T25" s="43"/>
    </row>
    <row r="26" spans="1:20" x14ac:dyDescent="0.25">
      <c r="A26" s="3">
        <v>6</v>
      </c>
      <c r="B26" s="19" t="s">
        <v>37</v>
      </c>
      <c r="C26" s="9">
        <v>42</v>
      </c>
      <c r="D26" s="9">
        <v>1848</v>
      </c>
      <c r="E26" s="9">
        <v>95</v>
      </c>
      <c r="F26" s="10">
        <v>2.2619047619047619</v>
      </c>
      <c r="G26" s="9">
        <v>42</v>
      </c>
      <c r="H26" s="9">
        <v>1885</v>
      </c>
      <c r="I26" s="9">
        <v>93</v>
      </c>
      <c r="J26" s="10">
        <v>2.2142857142857144</v>
      </c>
      <c r="K26" s="9">
        <v>43</v>
      </c>
      <c r="L26" s="9">
        <v>1935</v>
      </c>
      <c r="M26" s="9">
        <v>97</v>
      </c>
      <c r="N26" s="10">
        <v>2.2558139534883721</v>
      </c>
      <c r="O26" s="9">
        <v>45</v>
      </c>
      <c r="P26" s="9">
        <v>2025</v>
      </c>
      <c r="Q26" s="9">
        <v>101</v>
      </c>
      <c r="R26" s="10">
        <v>2.2444444444444445</v>
      </c>
      <c r="T26" s="43"/>
    </row>
    <row r="27" spans="1:20" x14ac:dyDescent="0.25">
      <c r="A27" s="3">
        <v>7</v>
      </c>
      <c r="B27" s="19" t="s">
        <v>38</v>
      </c>
      <c r="C27" s="9">
        <v>33</v>
      </c>
      <c r="D27" s="9">
        <v>1420</v>
      </c>
      <c r="E27" s="9">
        <v>74</v>
      </c>
      <c r="F27" s="10">
        <v>2.2424242424242422</v>
      </c>
      <c r="G27" s="9">
        <v>33</v>
      </c>
      <c r="H27" s="9">
        <v>1470</v>
      </c>
      <c r="I27" s="9">
        <v>73</v>
      </c>
      <c r="J27" s="10">
        <v>2.2121212121212119</v>
      </c>
      <c r="K27" s="9">
        <v>37</v>
      </c>
      <c r="L27" s="9">
        <v>1665</v>
      </c>
      <c r="M27" s="9">
        <v>83</v>
      </c>
      <c r="N27" s="10">
        <v>2.2432432432432434</v>
      </c>
      <c r="O27" s="9">
        <v>45</v>
      </c>
      <c r="P27" s="9">
        <v>2025</v>
      </c>
      <c r="Q27" s="9">
        <v>101</v>
      </c>
      <c r="R27" s="10">
        <v>2.2444444444444445</v>
      </c>
      <c r="T27" s="43"/>
    </row>
    <row r="28" spans="1:20" x14ac:dyDescent="0.25">
      <c r="A28" s="3">
        <v>8</v>
      </c>
      <c r="B28" s="19" t="s">
        <v>39</v>
      </c>
      <c r="C28" s="9">
        <v>30</v>
      </c>
      <c r="D28" s="9">
        <v>1233</v>
      </c>
      <c r="E28" s="9">
        <v>68</v>
      </c>
      <c r="F28" s="10">
        <v>2.2666666666666666</v>
      </c>
      <c r="G28" s="9">
        <v>30</v>
      </c>
      <c r="H28" s="9">
        <v>1298</v>
      </c>
      <c r="I28" s="9">
        <v>64</v>
      </c>
      <c r="J28" s="10">
        <v>2.1333333333333333</v>
      </c>
      <c r="K28" s="9">
        <v>32</v>
      </c>
      <c r="L28" s="9">
        <v>1440</v>
      </c>
      <c r="M28" s="9">
        <v>72</v>
      </c>
      <c r="N28" s="10">
        <v>2.25</v>
      </c>
      <c r="O28" s="9">
        <v>36</v>
      </c>
      <c r="P28" s="9">
        <v>1620</v>
      </c>
      <c r="Q28" s="9">
        <v>81</v>
      </c>
      <c r="R28" s="10">
        <v>2.25</v>
      </c>
      <c r="T28" s="43"/>
    </row>
    <row r="29" spans="1:20" x14ac:dyDescent="0.25">
      <c r="A29" s="3">
        <v>9</v>
      </c>
      <c r="B29" s="19" t="s">
        <v>40</v>
      </c>
      <c r="C29" s="9">
        <v>30</v>
      </c>
      <c r="D29" s="9">
        <v>1243</v>
      </c>
      <c r="E29" s="9">
        <v>68</v>
      </c>
      <c r="F29" s="10">
        <v>2.2666666666666666</v>
      </c>
      <c r="G29" s="9">
        <v>30</v>
      </c>
      <c r="H29" s="9">
        <v>1330</v>
      </c>
      <c r="I29" s="9">
        <v>66</v>
      </c>
      <c r="J29" s="10">
        <v>2.2000000000000002</v>
      </c>
      <c r="K29" s="9">
        <v>32</v>
      </c>
      <c r="L29" s="9">
        <v>1440</v>
      </c>
      <c r="M29" s="9">
        <v>72</v>
      </c>
      <c r="N29" s="10">
        <v>2.25</v>
      </c>
      <c r="O29" s="9">
        <v>36</v>
      </c>
      <c r="P29" s="9">
        <v>1620</v>
      </c>
      <c r="Q29" s="9">
        <v>81</v>
      </c>
      <c r="R29" s="10">
        <v>2.25</v>
      </c>
      <c r="T29" s="43"/>
    </row>
    <row r="30" spans="1:20" x14ac:dyDescent="0.25">
      <c r="A30" s="3">
        <v>10</v>
      </c>
      <c r="B30" s="19" t="s">
        <v>41</v>
      </c>
      <c r="C30" s="9">
        <v>36</v>
      </c>
      <c r="D30" s="9">
        <v>1438</v>
      </c>
      <c r="E30" s="9">
        <v>82</v>
      </c>
      <c r="F30" s="10">
        <v>2.2777777777777777</v>
      </c>
      <c r="G30" s="9">
        <v>36</v>
      </c>
      <c r="H30" s="9">
        <v>1561</v>
      </c>
      <c r="I30" s="9">
        <v>78</v>
      </c>
      <c r="J30" s="10">
        <v>2.1666666666666665</v>
      </c>
      <c r="K30" s="9">
        <v>38</v>
      </c>
      <c r="L30" s="9">
        <v>1710</v>
      </c>
      <c r="M30" s="9">
        <v>86</v>
      </c>
      <c r="N30" s="10">
        <v>2.263157894736842</v>
      </c>
      <c r="O30" s="9">
        <v>42</v>
      </c>
      <c r="P30" s="9">
        <v>1890</v>
      </c>
      <c r="Q30" s="9">
        <v>95</v>
      </c>
      <c r="R30" s="10">
        <v>2.2619047619047619</v>
      </c>
      <c r="T30" s="43"/>
    </row>
    <row r="31" spans="1:20" x14ac:dyDescent="0.25">
      <c r="A31" s="3">
        <v>11</v>
      </c>
      <c r="B31" s="19" t="s">
        <v>42</v>
      </c>
      <c r="C31" s="9">
        <v>36</v>
      </c>
      <c r="D31" s="9">
        <v>1576</v>
      </c>
      <c r="E31" s="9">
        <v>82</v>
      </c>
      <c r="F31" s="10">
        <v>2.2777777777777777</v>
      </c>
      <c r="G31" s="9">
        <v>36</v>
      </c>
      <c r="H31" s="9">
        <v>1614</v>
      </c>
      <c r="I31" s="9">
        <v>80</v>
      </c>
      <c r="J31" s="10">
        <v>2.2222222222222223</v>
      </c>
      <c r="K31" s="9">
        <v>38</v>
      </c>
      <c r="L31" s="9">
        <v>1710</v>
      </c>
      <c r="M31" s="9">
        <v>86</v>
      </c>
      <c r="N31" s="10">
        <v>2.263157894736842</v>
      </c>
      <c r="O31" s="9">
        <v>42</v>
      </c>
      <c r="P31" s="9">
        <v>1890</v>
      </c>
      <c r="Q31" s="9">
        <v>95</v>
      </c>
      <c r="R31" s="10">
        <v>2.2619047619047619</v>
      </c>
      <c r="T31" s="43"/>
    </row>
    <row r="32" spans="1:20" x14ac:dyDescent="0.25">
      <c r="A32" s="3">
        <v>12</v>
      </c>
      <c r="B32" s="19" t="s">
        <v>43</v>
      </c>
      <c r="C32" s="9">
        <v>30</v>
      </c>
      <c r="D32" s="9">
        <v>1191</v>
      </c>
      <c r="E32" s="9">
        <v>67</v>
      </c>
      <c r="F32" s="10">
        <v>2.2333333333333334</v>
      </c>
      <c r="G32" s="9">
        <v>30</v>
      </c>
      <c r="H32" s="9">
        <v>1302</v>
      </c>
      <c r="I32" s="9">
        <v>64</v>
      </c>
      <c r="J32" s="10">
        <v>2.1333333333333333</v>
      </c>
      <c r="K32" s="9">
        <v>31</v>
      </c>
      <c r="L32" s="9">
        <v>1395</v>
      </c>
      <c r="M32" s="9">
        <v>70</v>
      </c>
      <c r="N32" s="10">
        <v>2.2580645161290325</v>
      </c>
      <c r="O32" s="9">
        <v>33</v>
      </c>
      <c r="P32" s="9">
        <v>1485</v>
      </c>
      <c r="Q32" s="9">
        <v>74</v>
      </c>
      <c r="R32" s="10">
        <v>2.2424242424242422</v>
      </c>
      <c r="T32" s="43"/>
    </row>
    <row r="33" spans="1:20" x14ac:dyDescent="0.25">
      <c r="A33" s="3">
        <v>13</v>
      </c>
      <c r="B33" s="19" t="s">
        <v>44</v>
      </c>
      <c r="C33" s="9">
        <v>39</v>
      </c>
      <c r="D33" s="9">
        <v>1717</v>
      </c>
      <c r="E33" s="9">
        <v>89</v>
      </c>
      <c r="F33" s="10">
        <v>2.2820512820512819</v>
      </c>
      <c r="G33" s="9">
        <v>39</v>
      </c>
      <c r="H33" s="9">
        <v>1751</v>
      </c>
      <c r="I33" s="9">
        <v>87</v>
      </c>
      <c r="J33" s="10">
        <v>2.2307692307692308</v>
      </c>
      <c r="K33" s="9">
        <v>41</v>
      </c>
      <c r="L33" s="9">
        <v>1845</v>
      </c>
      <c r="M33" s="9">
        <v>92</v>
      </c>
      <c r="N33" s="10">
        <v>2.2439024390243905</v>
      </c>
      <c r="O33" s="9">
        <v>45</v>
      </c>
      <c r="P33" s="9">
        <v>2025</v>
      </c>
      <c r="Q33" s="9">
        <v>101</v>
      </c>
      <c r="R33" s="10">
        <v>2.2444444444444445</v>
      </c>
      <c r="T33" s="43"/>
    </row>
    <row r="34" spans="1:20" x14ac:dyDescent="0.25">
      <c r="A34" s="3">
        <v>14</v>
      </c>
      <c r="B34" s="19" t="s">
        <v>45</v>
      </c>
      <c r="C34" s="9">
        <v>39</v>
      </c>
      <c r="D34" s="9">
        <v>1651</v>
      </c>
      <c r="E34" s="9">
        <v>88</v>
      </c>
      <c r="F34" s="10">
        <v>2.2564102564102564</v>
      </c>
      <c r="G34" s="9">
        <v>39</v>
      </c>
      <c r="H34" s="9">
        <v>1731</v>
      </c>
      <c r="I34" s="9">
        <v>86</v>
      </c>
      <c r="J34" s="10">
        <v>2.2051282051282053</v>
      </c>
      <c r="K34" s="9">
        <v>41</v>
      </c>
      <c r="L34" s="9">
        <v>1845</v>
      </c>
      <c r="M34" s="9">
        <v>92</v>
      </c>
      <c r="N34" s="10">
        <v>2.2439024390243905</v>
      </c>
      <c r="O34" s="9">
        <v>45</v>
      </c>
      <c r="P34" s="9">
        <v>2025</v>
      </c>
      <c r="Q34" s="9">
        <v>101</v>
      </c>
      <c r="R34" s="10">
        <v>2.2444444444444445</v>
      </c>
      <c r="T34" s="43"/>
    </row>
    <row r="35" spans="1:20" x14ac:dyDescent="0.25">
      <c r="A35" s="3">
        <v>15</v>
      </c>
      <c r="B35" s="19" t="s">
        <v>46</v>
      </c>
      <c r="C35" s="9">
        <v>24</v>
      </c>
      <c r="D35" s="9">
        <v>1036</v>
      </c>
      <c r="E35" s="9">
        <v>54</v>
      </c>
      <c r="F35" s="10">
        <v>2.25</v>
      </c>
      <c r="G35" s="9">
        <v>24</v>
      </c>
      <c r="H35" s="9">
        <v>1075</v>
      </c>
      <c r="I35" s="9">
        <v>53</v>
      </c>
      <c r="J35" s="10">
        <v>2.2083333333333335</v>
      </c>
      <c r="K35" s="9">
        <v>31</v>
      </c>
      <c r="L35" s="9">
        <v>1395</v>
      </c>
      <c r="M35" s="9">
        <v>70</v>
      </c>
      <c r="N35" s="10">
        <v>2.2580645161290325</v>
      </c>
      <c r="O35" s="9">
        <v>45</v>
      </c>
      <c r="P35" s="9">
        <v>2025</v>
      </c>
      <c r="Q35" s="9">
        <v>101</v>
      </c>
      <c r="R35" s="10">
        <v>2.2444444444444445</v>
      </c>
      <c r="T35" s="43"/>
    </row>
    <row r="36" spans="1:20" x14ac:dyDescent="0.25">
      <c r="A36" s="3">
        <v>16</v>
      </c>
      <c r="B36" s="19" t="s">
        <v>47</v>
      </c>
      <c r="C36" s="9">
        <v>36</v>
      </c>
      <c r="D36" s="9">
        <v>1582</v>
      </c>
      <c r="E36" s="9">
        <v>81</v>
      </c>
      <c r="F36" s="10">
        <v>2.25</v>
      </c>
      <c r="G36" s="9">
        <v>36</v>
      </c>
      <c r="H36" s="9">
        <v>1615</v>
      </c>
      <c r="I36" s="9">
        <v>80</v>
      </c>
      <c r="J36" s="10">
        <v>2.2222222222222223</v>
      </c>
      <c r="K36" s="9">
        <v>39</v>
      </c>
      <c r="L36" s="9">
        <v>1755</v>
      </c>
      <c r="M36" s="9">
        <v>88</v>
      </c>
      <c r="N36" s="10">
        <v>2.2564102564102564</v>
      </c>
      <c r="O36" s="9">
        <v>45</v>
      </c>
      <c r="P36" s="9">
        <v>2025</v>
      </c>
      <c r="Q36" s="9">
        <v>101</v>
      </c>
      <c r="R36" s="10">
        <v>2.2444444444444445</v>
      </c>
      <c r="T36" s="43"/>
    </row>
    <row r="37" spans="1:20" x14ac:dyDescent="0.25">
      <c r="A37" s="3">
        <v>17</v>
      </c>
      <c r="B37" s="19" t="s">
        <v>48</v>
      </c>
      <c r="C37" s="9">
        <v>42</v>
      </c>
      <c r="D37" s="9">
        <v>1859</v>
      </c>
      <c r="E37" s="9">
        <v>95</v>
      </c>
      <c r="F37" s="10">
        <v>2.2619047619047619</v>
      </c>
      <c r="G37" s="9">
        <v>42</v>
      </c>
      <c r="H37" s="9">
        <v>1886</v>
      </c>
      <c r="I37" s="9">
        <v>93</v>
      </c>
      <c r="J37" s="10">
        <v>2.2142857142857144</v>
      </c>
      <c r="K37" s="9">
        <v>43</v>
      </c>
      <c r="L37" s="9">
        <v>1935</v>
      </c>
      <c r="M37" s="9">
        <v>97</v>
      </c>
      <c r="N37" s="10">
        <v>2.2558139534883721</v>
      </c>
      <c r="O37" s="9">
        <v>45</v>
      </c>
      <c r="P37" s="9">
        <v>2025</v>
      </c>
      <c r="Q37" s="9">
        <v>101</v>
      </c>
      <c r="R37" s="10">
        <v>2.2444444444444445</v>
      </c>
      <c r="T37" s="43"/>
    </row>
    <row r="38" spans="1:20" x14ac:dyDescent="0.25">
      <c r="A38" s="3">
        <v>18</v>
      </c>
      <c r="B38" s="19" t="s">
        <v>49</v>
      </c>
      <c r="C38" s="9">
        <v>36</v>
      </c>
      <c r="D38" s="9">
        <v>1610</v>
      </c>
      <c r="E38" s="9">
        <v>81</v>
      </c>
      <c r="F38" s="10">
        <v>2.25</v>
      </c>
      <c r="G38" s="9">
        <v>36</v>
      </c>
      <c r="H38" s="9">
        <v>1619</v>
      </c>
      <c r="I38" s="9">
        <v>80</v>
      </c>
      <c r="J38" s="10">
        <v>2.2222222222222223</v>
      </c>
      <c r="K38" s="9">
        <v>39</v>
      </c>
      <c r="L38" s="9">
        <v>1755</v>
      </c>
      <c r="M38" s="9">
        <v>88</v>
      </c>
      <c r="N38" s="10">
        <v>2.2564102564102564</v>
      </c>
      <c r="O38" s="9">
        <v>45</v>
      </c>
      <c r="P38" s="9">
        <v>2025</v>
      </c>
      <c r="Q38" s="9">
        <v>101</v>
      </c>
      <c r="R38" s="10">
        <v>2.2444444444444445</v>
      </c>
      <c r="T38" s="43"/>
    </row>
    <row r="39" spans="1:20" x14ac:dyDescent="0.25">
      <c r="A39" s="3">
        <v>19</v>
      </c>
      <c r="B39" s="19" t="s">
        <v>50</v>
      </c>
      <c r="C39" s="9">
        <v>35</v>
      </c>
      <c r="D39" s="9">
        <v>1499</v>
      </c>
      <c r="E39" s="9">
        <v>77</v>
      </c>
      <c r="F39" s="10">
        <v>2.2000000000000002</v>
      </c>
      <c r="G39" s="9">
        <v>36</v>
      </c>
      <c r="H39" s="9">
        <v>1618</v>
      </c>
      <c r="I39" s="9">
        <v>80</v>
      </c>
      <c r="J39" s="10">
        <v>2.2222222222222223</v>
      </c>
      <c r="K39" s="9">
        <v>39</v>
      </c>
      <c r="L39" s="9">
        <v>1755</v>
      </c>
      <c r="M39" s="9">
        <v>88</v>
      </c>
      <c r="N39" s="10">
        <v>2.2564102564102564</v>
      </c>
      <c r="O39" s="9">
        <v>45</v>
      </c>
      <c r="P39" s="9">
        <v>2025</v>
      </c>
      <c r="Q39" s="9">
        <v>101</v>
      </c>
      <c r="R39" s="10">
        <v>2.2444444444444445</v>
      </c>
      <c r="T39" s="43"/>
    </row>
    <row r="40" spans="1:20" x14ac:dyDescent="0.25">
      <c r="A40" s="3">
        <v>20</v>
      </c>
      <c r="B40" s="19" t="s">
        <v>51</v>
      </c>
      <c r="C40" s="9">
        <v>27</v>
      </c>
      <c r="D40" s="9">
        <v>1150</v>
      </c>
      <c r="E40" s="9">
        <v>60</v>
      </c>
      <c r="F40" s="10">
        <v>2.2222222222222223</v>
      </c>
      <c r="G40" s="9">
        <v>27</v>
      </c>
      <c r="H40" s="9">
        <v>1210</v>
      </c>
      <c r="I40" s="9">
        <v>60</v>
      </c>
      <c r="J40" s="10">
        <v>2.2222222222222223</v>
      </c>
      <c r="K40" s="9">
        <v>33</v>
      </c>
      <c r="L40" s="9">
        <v>1485</v>
      </c>
      <c r="M40" s="9">
        <v>74</v>
      </c>
      <c r="N40" s="10">
        <v>2.2424242424242422</v>
      </c>
      <c r="O40" s="9">
        <v>45</v>
      </c>
      <c r="P40" s="9">
        <v>2025</v>
      </c>
      <c r="Q40" s="9">
        <v>101</v>
      </c>
      <c r="R40" s="10">
        <v>2.2444444444444445</v>
      </c>
      <c r="T40" s="43"/>
    </row>
    <row r="41" spans="1:20" x14ac:dyDescent="0.25">
      <c r="A41" s="3">
        <v>21</v>
      </c>
      <c r="B41" s="19" t="s">
        <v>69</v>
      </c>
      <c r="C41" s="9">
        <v>12</v>
      </c>
      <c r="D41" s="9">
        <v>414</v>
      </c>
      <c r="E41" s="9">
        <v>30</v>
      </c>
      <c r="F41" s="10">
        <v>2.5</v>
      </c>
      <c r="G41" s="9">
        <v>12</v>
      </c>
      <c r="H41" s="9">
        <v>420</v>
      </c>
      <c r="I41" s="9">
        <v>29</v>
      </c>
      <c r="J41" s="10">
        <v>2.4166666666666665</v>
      </c>
      <c r="K41" s="9">
        <v>12</v>
      </c>
      <c r="L41" s="9">
        <v>420</v>
      </c>
      <c r="M41" s="9">
        <v>29</v>
      </c>
      <c r="N41" s="10">
        <v>2.4166666666666665</v>
      </c>
      <c r="O41" s="9">
        <v>12</v>
      </c>
      <c r="P41" s="9">
        <v>420</v>
      </c>
      <c r="Q41" s="9">
        <v>29</v>
      </c>
      <c r="R41" s="10">
        <v>2.4166666666666665</v>
      </c>
      <c r="T41" s="43"/>
    </row>
    <row r="42" spans="1:20" x14ac:dyDescent="0.25">
      <c r="A42" s="3">
        <v>22</v>
      </c>
      <c r="B42" s="19" t="s">
        <v>52</v>
      </c>
      <c r="C42" s="9">
        <v>36</v>
      </c>
      <c r="D42" s="9">
        <v>1621</v>
      </c>
      <c r="E42" s="9">
        <v>81</v>
      </c>
      <c r="F42" s="10">
        <v>2.25</v>
      </c>
      <c r="G42" s="9">
        <v>36</v>
      </c>
      <c r="H42" s="9">
        <v>1614</v>
      </c>
      <c r="I42" s="9">
        <v>80</v>
      </c>
      <c r="J42" s="10">
        <v>2.2222222222222223</v>
      </c>
      <c r="K42" s="9">
        <v>39</v>
      </c>
      <c r="L42" s="9">
        <v>1755</v>
      </c>
      <c r="M42" s="9">
        <v>88</v>
      </c>
      <c r="N42" s="10">
        <v>2.2564102564102564</v>
      </c>
      <c r="O42" s="9">
        <v>45</v>
      </c>
      <c r="P42" s="9">
        <v>2025</v>
      </c>
      <c r="Q42" s="9">
        <v>101</v>
      </c>
      <c r="R42" s="10">
        <v>2.2444444444444445</v>
      </c>
      <c r="T42" s="43"/>
    </row>
    <row r="43" spans="1:20" x14ac:dyDescent="0.25">
      <c r="A43" s="3">
        <v>23</v>
      </c>
      <c r="B43" s="19" t="s">
        <v>73</v>
      </c>
      <c r="C43" s="9">
        <v>35</v>
      </c>
      <c r="D43" s="9">
        <v>1221</v>
      </c>
      <c r="E43" s="9">
        <v>102</v>
      </c>
      <c r="F43" s="10">
        <v>2.9142857142857141</v>
      </c>
      <c r="G43" s="9">
        <v>36</v>
      </c>
      <c r="H43" s="9">
        <v>1259</v>
      </c>
      <c r="I43" s="9">
        <v>110</v>
      </c>
      <c r="J43" s="10">
        <v>3.0555555555555554</v>
      </c>
      <c r="K43" s="9">
        <v>36</v>
      </c>
      <c r="L43" s="9">
        <v>1260</v>
      </c>
      <c r="M43" s="9">
        <v>112</v>
      </c>
      <c r="N43" s="10">
        <v>3.1111111111111112</v>
      </c>
      <c r="O43" s="9">
        <v>36</v>
      </c>
      <c r="P43" s="9">
        <v>1260</v>
      </c>
      <c r="Q43" s="9">
        <v>112</v>
      </c>
      <c r="R43" s="10">
        <v>3.1111111111111112</v>
      </c>
      <c r="T43" s="43"/>
    </row>
    <row r="44" spans="1:20" x14ac:dyDescent="0.25">
      <c r="A44" s="3">
        <v>24</v>
      </c>
      <c r="B44" s="19" t="s">
        <v>53</v>
      </c>
      <c r="C44" s="9">
        <v>33</v>
      </c>
      <c r="D44" s="9">
        <v>1490</v>
      </c>
      <c r="E44" s="9">
        <v>74</v>
      </c>
      <c r="F44" s="10">
        <v>2.2424242424242422</v>
      </c>
      <c r="G44" s="9">
        <v>33</v>
      </c>
      <c r="H44" s="9">
        <v>1479</v>
      </c>
      <c r="I44" s="9">
        <v>73</v>
      </c>
      <c r="J44" s="10">
        <v>2.2121212121212119</v>
      </c>
      <c r="K44" s="9">
        <v>37</v>
      </c>
      <c r="L44" s="9">
        <v>1665</v>
      </c>
      <c r="M44" s="9">
        <v>83</v>
      </c>
      <c r="N44" s="10">
        <v>2.2432432432432434</v>
      </c>
      <c r="O44" s="9">
        <v>45</v>
      </c>
      <c r="P44" s="9">
        <v>2025</v>
      </c>
      <c r="Q44" s="9">
        <v>101</v>
      </c>
      <c r="R44" s="10">
        <v>2.2444444444444445</v>
      </c>
      <c r="T44" s="43"/>
    </row>
    <row r="45" spans="1:20" x14ac:dyDescent="0.25">
      <c r="A45" s="3">
        <v>25</v>
      </c>
      <c r="B45" s="19" t="s">
        <v>54</v>
      </c>
      <c r="C45" s="9">
        <v>30</v>
      </c>
      <c r="D45" s="9">
        <v>1329</v>
      </c>
      <c r="E45" s="9">
        <v>68</v>
      </c>
      <c r="F45" s="10">
        <v>2.2666666666666666</v>
      </c>
      <c r="G45" s="9">
        <v>30</v>
      </c>
      <c r="H45" s="9">
        <v>1343</v>
      </c>
      <c r="I45" s="9">
        <v>66</v>
      </c>
      <c r="J45" s="10">
        <v>2.2000000000000002</v>
      </c>
      <c r="K45" s="9">
        <v>35</v>
      </c>
      <c r="L45" s="9">
        <v>1575</v>
      </c>
      <c r="M45" s="9">
        <v>79</v>
      </c>
      <c r="N45" s="10">
        <v>2.2571428571428571</v>
      </c>
      <c r="O45" s="9">
        <v>45</v>
      </c>
      <c r="P45" s="9">
        <v>2025</v>
      </c>
      <c r="Q45" s="9">
        <v>101</v>
      </c>
      <c r="R45" s="10">
        <v>2.2444444444444445</v>
      </c>
      <c r="T45" s="43"/>
    </row>
    <row r="46" spans="1:20" x14ac:dyDescent="0.25">
      <c r="A46" s="3">
        <v>26</v>
      </c>
      <c r="B46" s="19" t="s">
        <v>55</v>
      </c>
      <c r="C46" s="8"/>
      <c r="D46" s="8"/>
      <c r="E46" s="8"/>
      <c r="F46" s="8"/>
      <c r="G46" s="9"/>
      <c r="H46" s="9"/>
      <c r="I46" s="9"/>
      <c r="J46" s="9"/>
      <c r="K46" s="9">
        <v>15</v>
      </c>
      <c r="L46" s="9">
        <v>675</v>
      </c>
      <c r="M46" s="9">
        <v>34</v>
      </c>
      <c r="N46" s="10">
        <v>2.2666666666666666</v>
      </c>
      <c r="O46" s="9">
        <v>45</v>
      </c>
      <c r="P46" s="9">
        <v>2025</v>
      </c>
      <c r="Q46" s="9">
        <v>101</v>
      </c>
      <c r="R46" s="10">
        <v>2.2444444444444445</v>
      </c>
      <c r="T46" s="43"/>
    </row>
    <row r="47" spans="1:20" x14ac:dyDescent="0.25">
      <c r="A47" s="3">
        <v>27</v>
      </c>
      <c r="B47" s="19" t="s">
        <v>56</v>
      </c>
      <c r="C47" s="8"/>
      <c r="D47" s="8"/>
      <c r="E47" s="8"/>
      <c r="F47" s="8"/>
      <c r="G47" s="9"/>
      <c r="H47" s="9"/>
      <c r="I47" s="9"/>
      <c r="J47" s="9"/>
      <c r="K47" s="9">
        <v>15</v>
      </c>
      <c r="L47" s="9">
        <v>675</v>
      </c>
      <c r="M47" s="9">
        <v>34</v>
      </c>
      <c r="N47" s="10">
        <v>2.2666666666666666</v>
      </c>
      <c r="O47" s="9">
        <v>45</v>
      </c>
      <c r="P47" s="9">
        <v>2025</v>
      </c>
      <c r="Q47" s="9">
        <v>101</v>
      </c>
      <c r="R47" s="10">
        <v>2.2444444444444445</v>
      </c>
      <c r="T47" s="43"/>
    </row>
    <row r="48" spans="1:20" x14ac:dyDescent="0.25">
      <c r="A48" s="4">
        <v>28</v>
      </c>
      <c r="B48" s="21" t="s">
        <v>11</v>
      </c>
      <c r="C48" s="12"/>
      <c r="D48" s="12"/>
      <c r="E48" s="12"/>
      <c r="F48" s="12"/>
      <c r="G48" s="26"/>
      <c r="H48" s="26"/>
      <c r="I48" s="26"/>
      <c r="J48" s="26"/>
      <c r="K48" s="9">
        <v>15</v>
      </c>
      <c r="L48" s="9">
        <v>675</v>
      </c>
      <c r="M48" s="9">
        <v>34</v>
      </c>
      <c r="N48" s="10">
        <v>2.2666666666666666</v>
      </c>
      <c r="O48" s="26">
        <v>45</v>
      </c>
      <c r="P48" s="26">
        <v>2025</v>
      </c>
      <c r="Q48" s="9">
        <v>101</v>
      </c>
      <c r="R48" s="10">
        <v>2.2444444444444445</v>
      </c>
      <c r="T48" s="43"/>
    </row>
    <row r="49" spans="1:23" x14ac:dyDescent="0.25">
      <c r="A49" s="128" t="s">
        <v>71</v>
      </c>
      <c r="B49" s="129"/>
      <c r="C49" s="28">
        <f t="shared" ref="C49:E49" si="0">SUM(C7:C48)</f>
        <v>1131</v>
      </c>
      <c r="D49" s="28">
        <f t="shared" si="0"/>
        <v>47140</v>
      </c>
      <c r="E49" s="28">
        <f t="shared" si="0"/>
        <v>2614</v>
      </c>
      <c r="F49" s="29">
        <f t="shared" ref="F49" si="1">E49/C49</f>
        <v>2.3112290008841732</v>
      </c>
      <c r="G49" s="28">
        <f t="shared" ref="G49:M49" si="2">SUM(G7:G48)</f>
        <v>1134</v>
      </c>
      <c r="H49" s="28">
        <f t="shared" si="2"/>
        <v>48096</v>
      </c>
      <c r="I49" s="28">
        <f t="shared" si="2"/>
        <v>2565</v>
      </c>
      <c r="J49" s="29">
        <f t="shared" ref="J49" si="3">I49/G49</f>
        <v>2.2619047619047619</v>
      </c>
      <c r="K49" s="28">
        <f t="shared" si="2"/>
        <v>1264</v>
      </c>
      <c r="L49" s="28">
        <f t="shared" si="2"/>
        <v>53790</v>
      </c>
      <c r="M49" s="28">
        <f t="shared" si="2"/>
        <v>2881</v>
      </c>
      <c r="N49" s="29">
        <v>2.2792721518987342</v>
      </c>
      <c r="O49" s="28">
        <f t="shared" ref="O49:Q49" si="4">SUM(O7:O48)</f>
        <v>1524</v>
      </c>
      <c r="P49" s="28">
        <f t="shared" si="4"/>
        <v>65100</v>
      </c>
      <c r="Q49" s="28">
        <f t="shared" si="4"/>
        <v>3460</v>
      </c>
      <c r="R49" s="29">
        <f t="shared" ref="R49" si="5">Q49/O49</f>
        <v>2.2703412073490812</v>
      </c>
      <c r="T49" s="43">
        <f>K49-C49</f>
        <v>133</v>
      </c>
      <c r="U49" s="43">
        <f>L49-D49</f>
        <v>6650</v>
      </c>
      <c r="V49" s="2">
        <f>O49-C49</f>
        <v>393</v>
      </c>
      <c r="W49" s="2">
        <f>P49-D49</f>
        <v>17960</v>
      </c>
    </row>
    <row r="50" spans="1:23" x14ac:dyDescent="0.25">
      <c r="A50" s="13">
        <v>1</v>
      </c>
      <c r="B50" s="22" t="s">
        <v>57</v>
      </c>
      <c r="C50" s="9">
        <v>12</v>
      </c>
      <c r="D50" s="9">
        <v>561</v>
      </c>
      <c r="E50" s="14"/>
      <c r="F50" s="14"/>
      <c r="G50" s="9">
        <v>16</v>
      </c>
      <c r="H50" s="9">
        <v>754</v>
      </c>
      <c r="I50" s="34"/>
      <c r="J50" s="34"/>
      <c r="K50" s="9">
        <v>18</v>
      </c>
      <c r="L50" s="9">
        <v>810</v>
      </c>
      <c r="M50" s="9"/>
      <c r="N50" s="34"/>
      <c r="O50" s="9">
        <v>18</v>
      </c>
      <c r="P50" s="9">
        <v>810</v>
      </c>
      <c r="Q50" s="14"/>
      <c r="R50" s="14"/>
    </row>
    <row r="51" spans="1:23" x14ac:dyDescent="0.25">
      <c r="A51" s="3">
        <v>2</v>
      </c>
      <c r="B51" s="19" t="s">
        <v>58</v>
      </c>
      <c r="C51" s="9">
        <v>13</v>
      </c>
      <c r="D51" s="9">
        <v>601</v>
      </c>
      <c r="E51" s="15"/>
      <c r="F51" s="15"/>
      <c r="G51" s="9">
        <v>17</v>
      </c>
      <c r="H51" s="9">
        <v>796</v>
      </c>
      <c r="I51" s="33"/>
      <c r="J51" s="33"/>
      <c r="K51" s="9">
        <v>18</v>
      </c>
      <c r="L51" s="9">
        <v>810</v>
      </c>
      <c r="M51" s="33"/>
      <c r="N51" s="33"/>
      <c r="O51" s="9">
        <v>18</v>
      </c>
      <c r="P51" s="9">
        <v>810</v>
      </c>
      <c r="Q51" s="15"/>
      <c r="R51" s="15"/>
    </row>
    <row r="52" spans="1:23" x14ac:dyDescent="0.25">
      <c r="A52" s="3">
        <v>3</v>
      </c>
      <c r="B52" s="19" t="s">
        <v>59</v>
      </c>
      <c r="C52" s="9">
        <v>31</v>
      </c>
      <c r="D52" s="9">
        <v>1399</v>
      </c>
      <c r="E52" s="15"/>
      <c r="F52" s="15"/>
      <c r="G52" s="9">
        <v>30</v>
      </c>
      <c r="H52" s="9">
        <v>1352</v>
      </c>
      <c r="I52" s="33"/>
      <c r="J52" s="33"/>
      <c r="K52" s="9">
        <v>30</v>
      </c>
      <c r="L52" s="9">
        <v>1350</v>
      </c>
      <c r="M52" s="33"/>
      <c r="N52" s="33"/>
      <c r="O52" s="9">
        <v>30</v>
      </c>
      <c r="P52" s="9">
        <v>1350</v>
      </c>
      <c r="Q52" s="15"/>
      <c r="R52" s="15"/>
    </row>
    <row r="53" spans="1:23" x14ac:dyDescent="0.25">
      <c r="A53" s="3">
        <v>4</v>
      </c>
      <c r="B53" s="27" t="s">
        <v>60</v>
      </c>
      <c r="C53" s="9">
        <v>16</v>
      </c>
      <c r="D53" s="9">
        <v>767</v>
      </c>
      <c r="E53" s="15"/>
      <c r="F53" s="15"/>
      <c r="G53" s="9">
        <v>21</v>
      </c>
      <c r="H53" s="9">
        <v>965</v>
      </c>
      <c r="I53" s="33"/>
      <c r="J53" s="33"/>
      <c r="K53" s="9">
        <v>24</v>
      </c>
      <c r="L53" s="9">
        <v>1080</v>
      </c>
      <c r="M53" s="33"/>
      <c r="N53" s="33"/>
      <c r="O53" s="9">
        <v>24</v>
      </c>
      <c r="P53" s="9">
        <v>1080</v>
      </c>
      <c r="Q53" s="15"/>
      <c r="R53" s="15"/>
    </row>
    <row r="54" spans="1:23" x14ac:dyDescent="0.25">
      <c r="A54" s="3">
        <v>5</v>
      </c>
      <c r="B54" s="27" t="s">
        <v>61</v>
      </c>
      <c r="C54" s="9">
        <v>22</v>
      </c>
      <c r="D54" s="9">
        <v>1015</v>
      </c>
      <c r="E54" s="15"/>
      <c r="F54" s="15"/>
      <c r="G54" s="9">
        <v>23</v>
      </c>
      <c r="H54" s="9">
        <v>1056</v>
      </c>
      <c r="I54" s="33"/>
      <c r="J54" s="33"/>
      <c r="K54" s="9">
        <v>24</v>
      </c>
      <c r="L54" s="9">
        <v>1080</v>
      </c>
      <c r="M54" s="33"/>
      <c r="N54" s="33"/>
      <c r="O54" s="9">
        <v>24</v>
      </c>
      <c r="P54" s="9">
        <v>1080</v>
      </c>
      <c r="Q54" s="15"/>
      <c r="R54" s="15"/>
    </row>
    <row r="55" spans="1:23" x14ac:dyDescent="0.25">
      <c r="A55" s="3">
        <v>6</v>
      </c>
      <c r="B55" s="19" t="s">
        <v>62</v>
      </c>
      <c r="C55" s="9">
        <v>3</v>
      </c>
      <c r="D55" s="9">
        <v>59</v>
      </c>
      <c r="E55" s="15"/>
      <c r="F55" s="15"/>
      <c r="G55" s="9">
        <v>5</v>
      </c>
      <c r="H55" s="9">
        <v>183</v>
      </c>
      <c r="I55" s="33"/>
      <c r="J55" s="33"/>
      <c r="K55" s="9">
        <v>6</v>
      </c>
      <c r="L55" s="9">
        <v>240</v>
      </c>
      <c r="M55" s="33"/>
      <c r="N55" s="33"/>
      <c r="O55" s="9">
        <v>6</v>
      </c>
      <c r="P55" s="9">
        <v>240</v>
      </c>
      <c r="Q55" s="15"/>
      <c r="R55" s="15"/>
    </row>
    <row r="56" spans="1:23" x14ac:dyDescent="0.25">
      <c r="A56" s="3">
        <v>7</v>
      </c>
      <c r="B56" s="19" t="s">
        <v>63</v>
      </c>
      <c r="C56" s="9">
        <v>26</v>
      </c>
      <c r="D56" s="9">
        <v>1318</v>
      </c>
      <c r="E56" s="15"/>
      <c r="F56" s="15"/>
      <c r="G56" s="9">
        <v>24</v>
      </c>
      <c r="H56" s="9">
        <v>1140</v>
      </c>
      <c r="I56" s="33"/>
      <c r="J56" s="33"/>
      <c r="K56" s="9">
        <v>24</v>
      </c>
      <c r="L56" s="9">
        <v>1080</v>
      </c>
      <c r="M56" s="33"/>
      <c r="N56" s="33"/>
      <c r="O56" s="9">
        <v>24</v>
      </c>
      <c r="P56" s="9">
        <v>1080</v>
      </c>
      <c r="Q56" s="15"/>
      <c r="R56" s="15"/>
    </row>
    <row r="57" spans="1:23" x14ac:dyDescent="0.25">
      <c r="A57" s="3">
        <v>8</v>
      </c>
      <c r="B57" s="19" t="s">
        <v>64</v>
      </c>
      <c r="C57" s="9">
        <v>31</v>
      </c>
      <c r="D57" s="9">
        <v>1434</v>
      </c>
      <c r="E57" s="15"/>
      <c r="F57" s="15"/>
      <c r="G57" s="9">
        <v>30</v>
      </c>
      <c r="H57" s="9">
        <v>1350</v>
      </c>
      <c r="I57" s="33"/>
      <c r="J57" s="33"/>
      <c r="K57" s="9">
        <v>30</v>
      </c>
      <c r="L57" s="9">
        <v>1350</v>
      </c>
      <c r="M57" s="33"/>
      <c r="N57" s="33"/>
      <c r="O57" s="9">
        <v>30</v>
      </c>
      <c r="P57" s="9">
        <v>1350</v>
      </c>
      <c r="Q57" s="15"/>
      <c r="R57" s="15"/>
    </row>
    <row r="58" spans="1:23" x14ac:dyDescent="0.25">
      <c r="A58" s="3">
        <v>9</v>
      </c>
      <c r="B58" s="19" t="s">
        <v>65</v>
      </c>
      <c r="C58" s="9">
        <v>19</v>
      </c>
      <c r="D58" s="9">
        <v>859</v>
      </c>
      <c r="E58" s="15"/>
      <c r="F58" s="15"/>
      <c r="G58" s="9">
        <v>15</v>
      </c>
      <c r="H58" s="9">
        <v>691</v>
      </c>
      <c r="I58" s="33"/>
      <c r="J58" s="33"/>
      <c r="K58" s="9">
        <v>15</v>
      </c>
      <c r="L58" s="9">
        <v>675</v>
      </c>
      <c r="M58" s="33"/>
      <c r="N58" s="33"/>
      <c r="O58" s="9">
        <v>15</v>
      </c>
      <c r="P58" s="9">
        <v>675</v>
      </c>
      <c r="Q58" s="15"/>
      <c r="R58" s="15"/>
    </row>
    <row r="59" spans="1:23" x14ac:dyDescent="0.25">
      <c r="A59" s="3">
        <v>10</v>
      </c>
      <c r="B59" s="27" t="s">
        <v>70</v>
      </c>
      <c r="C59" s="9">
        <v>2</v>
      </c>
      <c r="D59" s="9">
        <v>59</v>
      </c>
      <c r="E59" s="15"/>
      <c r="F59" s="15"/>
      <c r="G59" s="9">
        <v>9</v>
      </c>
      <c r="H59" s="9">
        <v>270</v>
      </c>
      <c r="I59" s="33"/>
      <c r="J59" s="33"/>
      <c r="K59" s="9">
        <v>12</v>
      </c>
      <c r="L59" s="9">
        <v>360</v>
      </c>
      <c r="M59" s="33"/>
      <c r="N59" s="33"/>
      <c r="O59" s="9">
        <v>12</v>
      </c>
      <c r="P59" s="9">
        <v>360</v>
      </c>
      <c r="Q59" s="15"/>
      <c r="R59" s="15"/>
    </row>
    <row r="60" spans="1:23" x14ac:dyDescent="0.25">
      <c r="A60" s="3">
        <v>11</v>
      </c>
      <c r="B60" s="27" t="s">
        <v>66</v>
      </c>
      <c r="C60" s="9">
        <v>26</v>
      </c>
      <c r="D60" s="9">
        <v>1180</v>
      </c>
      <c r="E60" s="15"/>
      <c r="F60" s="15"/>
      <c r="G60" s="9">
        <v>27</v>
      </c>
      <c r="H60" s="9">
        <v>1213</v>
      </c>
      <c r="I60" s="33"/>
      <c r="J60" s="33"/>
      <c r="K60" s="9">
        <v>27</v>
      </c>
      <c r="L60" s="9">
        <v>1215</v>
      </c>
      <c r="M60" s="33"/>
      <c r="N60" s="33"/>
      <c r="O60" s="9">
        <v>27</v>
      </c>
      <c r="P60" s="9">
        <v>1215</v>
      </c>
      <c r="Q60" s="15"/>
      <c r="R60" s="15"/>
    </row>
    <row r="61" spans="1:23" x14ac:dyDescent="0.25">
      <c r="A61" s="3">
        <v>12</v>
      </c>
      <c r="B61" s="19" t="s">
        <v>12</v>
      </c>
      <c r="C61" s="9">
        <v>3</v>
      </c>
      <c r="D61" s="9">
        <v>79</v>
      </c>
      <c r="E61" s="15"/>
      <c r="F61" s="15"/>
      <c r="G61" s="9">
        <v>15</v>
      </c>
      <c r="H61" s="9">
        <v>439</v>
      </c>
      <c r="I61" s="33"/>
      <c r="J61" s="33"/>
      <c r="K61" s="9">
        <v>18</v>
      </c>
      <c r="L61" s="9">
        <v>540</v>
      </c>
      <c r="M61" s="33"/>
      <c r="N61" s="33"/>
      <c r="O61" s="9">
        <v>18</v>
      </c>
      <c r="P61" s="9">
        <v>540</v>
      </c>
      <c r="Q61" s="15"/>
      <c r="R61" s="15"/>
    </row>
    <row r="62" spans="1:23" x14ac:dyDescent="0.25">
      <c r="A62" s="3">
        <v>13</v>
      </c>
      <c r="B62" s="19" t="s">
        <v>13</v>
      </c>
      <c r="C62" s="33"/>
      <c r="D62" s="33"/>
      <c r="E62" s="15"/>
      <c r="F62" s="15"/>
      <c r="G62" s="9">
        <v>5</v>
      </c>
      <c r="H62" s="9">
        <v>225</v>
      </c>
      <c r="I62" s="33"/>
      <c r="J62" s="33"/>
      <c r="K62" s="9">
        <v>15</v>
      </c>
      <c r="L62" s="9">
        <v>675</v>
      </c>
      <c r="M62" s="33"/>
      <c r="N62" s="33"/>
      <c r="O62" s="9">
        <v>15</v>
      </c>
      <c r="P62" s="9">
        <v>675</v>
      </c>
      <c r="Q62" s="15"/>
      <c r="R62" s="15"/>
    </row>
    <row r="63" spans="1:23" x14ac:dyDescent="0.25">
      <c r="A63" s="130" t="s">
        <v>72</v>
      </c>
      <c r="B63" s="129"/>
      <c r="C63" s="30">
        <f>SUM(C50:C62)</f>
        <v>204</v>
      </c>
      <c r="D63" s="30">
        <f t="shared" ref="D63" si="6">SUM(D50:D62)</f>
        <v>9331</v>
      </c>
      <c r="E63" s="30"/>
      <c r="F63" s="30"/>
      <c r="G63" s="30">
        <f t="shared" ref="G63:H63" si="7">SUM(G50:G62)</f>
        <v>237</v>
      </c>
      <c r="H63" s="30">
        <f t="shared" si="7"/>
        <v>10434</v>
      </c>
      <c r="I63" s="30"/>
      <c r="J63" s="30"/>
      <c r="K63" s="30">
        <f t="shared" ref="K63:L63" si="8">SUM(K50:K62)</f>
        <v>261</v>
      </c>
      <c r="L63" s="30">
        <f t="shared" si="8"/>
        <v>11265</v>
      </c>
      <c r="M63" s="30"/>
      <c r="N63" s="30"/>
      <c r="O63" s="30">
        <f>SUM(O50:O62)</f>
        <v>261</v>
      </c>
      <c r="P63" s="30">
        <f>SUM(P50:P62)</f>
        <v>11265</v>
      </c>
      <c r="Q63" s="30"/>
      <c r="R63" s="30"/>
      <c r="T63" s="43">
        <f>K63-C63</f>
        <v>57</v>
      </c>
      <c r="U63" s="43">
        <f>L63-D63</f>
        <v>1934</v>
      </c>
      <c r="V63" s="2">
        <f>O63-C63</f>
        <v>57</v>
      </c>
      <c r="W63" s="2">
        <f>P63-D63</f>
        <v>1934</v>
      </c>
    </row>
    <row r="64" spans="1:23" x14ac:dyDescent="0.25">
      <c r="A64" s="130" t="s">
        <v>14</v>
      </c>
      <c r="B64" s="129"/>
      <c r="C64" s="30">
        <f t="shared" ref="C64:D64" si="9">C63+C49</f>
        <v>1335</v>
      </c>
      <c r="D64" s="30">
        <f t="shared" si="9"/>
        <v>56471</v>
      </c>
      <c r="E64" s="30"/>
      <c r="F64" s="30"/>
      <c r="G64" s="30">
        <f t="shared" ref="G64:H64" si="10">G63+G49</f>
        <v>1371</v>
      </c>
      <c r="H64" s="30">
        <f t="shared" si="10"/>
        <v>58530</v>
      </c>
      <c r="I64" s="30"/>
      <c r="J64" s="30"/>
      <c r="K64" s="30">
        <f t="shared" ref="K64:L64" si="11">K63+K49</f>
        <v>1525</v>
      </c>
      <c r="L64" s="30">
        <f t="shared" si="11"/>
        <v>65055</v>
      </c>
      <c r="M64" s="30"/>
      <c r="N64" s="30"/>
      <c r="O64" s="30">
        <f t="shared" ref="O64:P64" si="12">O63+O49</f>
        <v>1785</v>
      </c>
      <c r="P64" s="30">
        <f t="shared" si="12"/>
        <v>76365</v>
      </c>
      <c r="Q64" s="30"/>
      <c r="R64" s="30"/>
    </row>
  </sheetData>
  <mergeCells count="10">
    <mergeCell ref="A49:B49"/>
    <mergeCell ref="A63:B63"/>
    <mergeCell ref="A64:B64"/>
    <mergeCell ref="C4:F4"/>
    <mergeCell ref="A2:R2"/>
    <mergeCell ref="O4:R4"/>
    <mergeCell ref="G4:J4"/>
    <mergeCell ref="A4:A5"/>
    <mergeCell ref="B4:B5"/>
    <mergeCell ref="K4:N4"/>
  </mergeCells>
  <pageMargins left="0.24" right="0.16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ColWidth="8.85546875" defaultRowHeight="15" x14ac:dyDescent="0.25"/>
  <cols>
    <col min="1" max="1" width="3.28515625" style="1" bestFit="1" customWidth="1"/>
    <col min="2" max="2" width="24.85546875" style="1" customWidth="1"/>
    <col min="3" max="3" width="6" style="1" customWidth="1"/>
    <col min="4" max="4" width="6.28515625" style="1" customWidth="1"/>
    <col min="5" max="5" width="5.7109375" style="1" customWidth="1"/>
    <col min="6" max="6" width="6.85546875" style="1" customWidth="1"/>
    <col min="7" max="7" width="6" style="1" customWidth="1"/>
    <col min="8" max="8" width="6.28515625" style="1" customWidth="1"/>
    <col min="9" max="9" width="5.7109375" style="1" customWidth="1"/>
    <col min="10" max="10" width="6.42578125" style="1" customWidth="1"/>
    <col min="11" max="11" width="6" style="1" customWidth="1"/>
    <col min="12" max="12" width="6.28515625" style="1" customWidth="1"/>
    <col min="13" max="14" width="5.7109375" style="1" customWidth="1"/>
    <col min="15" max="15" width="6" style="1" customWidth="1"/>
    <col min="16" max="16" width="6.28515625" style="1" customWidth="1"/>
    <col min="17" max="18" width="5.7109375" style="1" customWidth="1"/>
    <col min="19" max="16384" width="8.85546875" style="1"/>
  </cols>
  <sheetData>
    <row r="2" spans="1:18" ht="15" customHeight="1" x14ac:dyDescent="0.25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4" spans="1:18" x14ac:dyDescent="0.25">
      <c r="A4" s="141" t="s">
        <v>0</v>
      </c>
      <c r="B4" s="142" t="s">
        <v>75</v>
      </c>
      <c r="C4" s="131" t="s">
        <v>15</v>
      </c>
      <c r="D4" s="131"/>
      <c r="E4" s="131"/>
      <c r="F4" s="132"/>
      <c r="G4" s="131" t="s">
        <v>19</v>
      </c>
      <c r="H4" s="131"/>
      <c r="I4" s="131"/>
      <c r="J4" s="132"/>
      <c r="K4" s="131" t="s">
        <v>89</v>
      </c>
      <c r="L4" s="131"/>
      <c r="M4" s="131"/>
      <c r="N4" s="132"/>
      <c r="O4" s="131" t="s">
        <v>20</v>
      </c>
      <c r="P4" s="131"/>
      <c r="Q4" s="131"/>
      <c r="R4" s="132"/>
    </row>
    <row r="5" spans="1:18" ht="14.45" customHeight="1" x14ac:dyDescent="0.25">
      <c r="A5" s="141"/>
      <c r="B5" s="142"/>
      <c r="C5" s="138" t="s">
        <v>17</v>
      </c>
      <c r="D5" s="136" t="s">
        <v>18</v>
      </c>
      <c r="E5" s="138" t="s">
        <v>16</v>
      </c>
      <c r="F5" s="138" t="s">
        <v>2</v>
      </c>
      <c r="G5" s="138" t="s">
        <v>17</v>
      </c>
      <c r="H5" s="136" t="s">
        <v>18</v>
      </c>
      <c r="I5" s="138" t="s">
        <v>16</v>
      </c>
      <c r="J5" s="138" t="s">
        <v>2</v>
      </c>
      <c r="K5" s="138" t="s">
        <v>17</v>
      </c>
      <c r="L5" s="136" t="s">
        <v>18</v>
      </c>
      <c r="M5" s="138" t="s">
        <v>16</v>
      </c>
      <c r="N5" s="138" t="s">
        <v>2</v>
      </c>
      <c r="O5" s="138" t="s">
        <v>17</v>
      </c>
      <c r="P5" s="136" t="s">
        <v>18</v>
      </c>
      <c r="Q5" s="138" t="s">
        <v>16</v>
      </c>
      <c r="R5" s="138" t="s">
        <v>2</v>
      </c>
    </row>
    <row r="6" spans="1:18" ht="19.899999999999999" customHeight="1" x14ac:dyDescent="0.25">
      <c r="A6" s="141"/>
      <c r="B6" s="142"/>
      <c r="C6" s="139"/>
      <c r="D6" s="137"/>
      <c r="E6" s="139"/>
      <c r="F6" s="139"/>
      <c r="G6" s="139"/>
      <c r="H6" s="137"/>
      <c r="I6" s="139"/>
      <c r="J6" s="139"/>
      <c r="K6" s="139"/>
      <c r="L6" s="137"/>
      <c r="M6" s="139"/>
      <c r="N6" s="139"/>
      <c r="O6" s="139"/>
      <c r="P6" s="137"/>
      <c r="Q6" s="139"/>
      <c r="R6" s="139"/>
    </row>
    <row r="7" spans="1:18" ht="18.600000000000001" customHeight="1" x14ac:dyDescent="0.25">
      <c r="A7" s="5" t="s">
        <v>5</v>
      </c>
      <c r="B7" s="5" t="s">
        <v>6</v>
      </c>
      <c r="C7" s="31"/>
      <c r="D7" s="32"/>
      <c r="E7" s="31"/>
      <c r="F7" s="31"/>
      <c r="G7" s="31"/>
      <c r="H7" s="32"/>
      <c r="I7" s="31"/>
      <c r="J7" s="31"/>
      <c r="K7" s="31"/>
      <c r="L7" s="31"/>
      <c r="M7" s="31"/>
      <c r="N7" s="31"/>
      <c r="O7" s="31"/>
      <c r="P7" s="32"/>
      <c r="Q7" s="31"/>
      <c r="R7" s="31"/>
    </row>
    <row r="8" spans="1:18" ht="18.600000000000001" customHeight="1" x14ac:dyDescent="0.25">
      <c r="A8" s="36">
        <v>1</v>
      </c>
      <c r="B8" s="37" t="s">
        <v>84</v>
      </c>
      <c r="C8" s="35">
        <v>15</v>
      </c>
      <c r="D8" s="35">
        <v>624</v>
      </c>
      <c r="E8" s="35">
        <v>17</v>
      </c>
      <c r="F8" s="39">
        <v>1.1333333333333333</v>
      </c>
      <c r="G8" s="35">
        <v>20</v>
      </c>
      <c r="H8" s="35">
        <v>902</v>
      </c>
      <c r="I8" s="35">
        <v>34</v>
      </c>
      <c r="J8" s="39">
        <v>1.7</v>
      </c>
      <c r="K8" s="35">
        <v>23</v>
      </c>
      <c r="L8" s="35">
        <v>1035</v>
      </c>
      <c r="M8" s="35">
        <v>39.1</v>
      </c>
      <c r="N8" s="39">
        <v>1.7</v>
      </c>
      <c r="O8" s="35">
        <v>24</v>
      </c>
      <c r="P8" s="35">
        <v>1080</v>
      </c>
      <c r="Q8" s="35">
        <v>40.799999999999997</v>
      </c>
      <c r="R8" s="39">
        <v>1.7</v>
      </c>
    </row>
    <row r="9" spans="1:18" ht="18.600000000000001" customHeight="1" x14ac:dyDescent="0.25">
      <c r="A9" s="5" t="s">
        <v>7</v>
      </c>
      <c r="B9" s="5" t="s">
        <v>10</v>
      </c>
      <c r="C9" s="35"/>
      <c r="D9" s="35"/>
      <c r="E9" s="35"/>
      <c r="F9" s="39"/>
      <c r="G9" s="35"/>
      <c r="H9" s="35"/>
      <c r="I9" s="35"/>
      <c r="J9" s="39"/>
      <c r="K9" s="39"/>
      <c r="L9" s="39"/>
      <c r="M9" s="39"/>
      <c r="N9" s="39"/>
      <c r="O9" s="35"/>
      <c r="P9" s="35"/>
      <c r="Q9" s="35"/>
      <c r="R9" s="39"/>
    </row>
    <row r="10" spans="1:18" ht="18.600000000000001" customHeight="1" x14ac:dyDescent="0.25">
      <c r="A10" s="36">
        <v>2</v>
      </c>
      <c r="B10" s="37" t="s">
        <v>76</v>
      </c>
      <c r="C10" s="35">
        <v>32</v>
      </c>
      <c r="D10" s="35">
        <v>1446</v>
      </c>
      <c r="E10" s="35">
        <v>30</v>
      </c>
      <c r="F10" s="39">
        <v>0.9375</v>
      </c>
      <c r="G10" s="35">
        <v>39</v>
      </c>
      <c r="H10" s="35">
        <v>1766</v>
      </c>
      <c r="I10" s="35">
        <v>66.3</v>
      </c>
      <c r="J10" s="39">
        <v>1.7</v>
      </c>
      <c r="K10" s="35">
        <v>43</v>
      </c>
      <c r="L10" s="35">
        <v>1935</v>
      </c>
      <c r="M10" s="35">
        <v>73.099999999999994</v>
      </c>
      <c r="N10" s="39">
        <v>1.7</v>
      </c>
      <c r="O10" s="35">
        <v>51</v>
      </c>
      <c r="P10" s="35">
        <v>2295</v>
      </c>
      <c r="Q10" s="35">
        <v>86.7</v>
      </c>
      <c r="R10" s="39">
        <v>1.7</v>
      </c>
    </row>
    <row r="11" spans="1:18" ht="18.600000000000001" customHeight="1" x14ac:dyDescent="0.25">
      <c r="A11" s="36">
        <v>3</v>
      </c>
      <c r="B11" s="37" t="s">
        <v>77</v>
      </c>
      <c r="C11" s="35">
        <v>24</v>
      </c>
      <c r="D11" s="35">
        <v>1091</v>
      </c>
      <c r="E11" s="35">
        <v>21</v>
      </c>
      <c r="F11" s="39">
        <v>0.875</v>
      </c>
      <c r="G11" s="35">
        <v>32</v>
      </c>
      <c r="H11" s="35">
        <v>1440</v>
      </c>
      <c r="I11" s="35">
        <v>54.4</v>
      </c>
      <c r="J11" s="39">
        <v>1.7</v>
      </c>
      <c r="K11" s="35">
        <v>38</v>
      </c>
      <c r="L11" s="35">
        <v>1710</v>
      </c>
      <c r="M11" s="35">
        <v>64.599999999999994</v>
      </c>
      <c r="N11" s="39">
        <v>1.7</v>
      </c>
      <c r="O11" s="35">
        <v>45</v>
      </c>
      <c r="P11" s="35">
        <v>2025</v>
      </c>
      <c r="Q11" s="35">
        <v>76.5</v>
      </c>
      <c r="R11" s="39">
        <v>1.7</v>
      </c>
    </row>
    <row r="12" spans="1:18" ht="18.600000000000001" customHeight="1" x14ac:dyDescent="0.25">
      <c r="A12" s="36">
        <v>4</v>
      </c>
      <c r="B12" s="37" t="s">
        <v>78</v>
      </c>
      <c r="C12" s="35">
        <v>27</v>
      </c>
      <c r="D12" s="35">
        <v>1200</v>
      </c>
      <c r="E12" s="35">
        <v>23</v>
      </c>
      <c r="F12" s="39">
        <v>0.85185185185185186</v>
      </c>
      <c r="G12" s="35">
        <v>34</v>
      </c>
      <c r="H12" s="35">
        <v>1529</v>
      </c>
      <c r="I12" s="35">
        <v>57.8</v>
      </c>
      <c r="J12" s="39">
        <v>1.7</v>
      </c>
      <c r="K12" s="35">
        <v>39</v>
      </c>
      <c r="L12" s="35">
        <v>1755</v>
      </c>
      <c r="M12" s="35">
        <v>66.3</v>
      </c>
      <c r="N12" s="39">
        <v>1.7</v>
      </c>
      <c r="O12" s="35">
        <v>45</v>
      </c>
      <c r="P12" s="35">
        <v>2025</v>
      </c>
      <c r="Q12" s="35">
        <v>76.5</v>
      </c>
      <c r="R12" s="39">
        <v>1.7</v>
      </c>
    </row>
    <row r="13" spans="1:18" ht="18.600000000000001" customHeight="1" x14ac:dyDescent="0.25">
      <c r="A13" s="36">
        <v>5</v>
      </c>
      <c r="B13" s="37" t="s">
        <v>79</v>
      </c>
      <c r="C13" s="35">
        <v>19</v>
      </c>
      <c r="D13" s="35">
        <v>909</v>
      </c>
      <c r="E13" s="35">
        <v>16</v>
      </c>
      <c r="F13" s="39">
        <v>0.84210526315789469</v>
      </c>
      <c r="G13" s="35">
        <v>30</v>
      </c>
      <c r="H13" s="35">
        <v>1383</v>
      </c>
      <c r="I13" s="35">
        <v>51</v>
      </c>
      <c r="J13" s="39">
        <v>1.7</v>
      </c>
      <c r="K13" s="35">
        <v>37</v>
      </c>
      <c r="L13" s="35">
        <v>1665</v>
      </c>
      <c r="M13" s="35">
        <v>62.9</v>
      </c>
      <c r="N13" s="39">
        <v>1.7</v>
      </c>
      <c r="O13" s="35">
        <v>39</v>
      </c>
      <c r="P13" s="35">
        <v>1755</v>
      </c>
      <c r="Q13" s="35">
        <v>66.3</v>
      </c>
      <c r="R13" s="39">
        <v>1.7</v>
      </c>
    </row>
    <row r="14" spans="1:18" ht="18.600000000000001" customHeight="1" x14ac:dyDescent="0.25">
      <c r="A14" s="36">
        <v>6</v>
      </c>
      <c r="B14" s="37" t="s">
        <v>80</v>
      </c>
      <c r="C14" s="35">
        <v>16</v>
      </c>
      <c r="D14" s="35">
        <v>696</v>
      </c>
      <c r="E14" s="35">
        <v>16</v>
      </c>
      <c r="F14" s="39">
        <v>1</v>
      </c>
      <c r="G14" s="35">
        <v>22</v>
      </c>
      <c r="H14" s="35">
        <v>990</v>
      </c>
      <c r="I14" s="35">
        <v>37.4</v>
      </c>
      <c r="J14" s="39">
        <v>1.7</v>
      </c>
      <c r="K14" s="35">
        <v>30</v>
      </c>
      <c r="L14" s="35">
        <v>1350</v>
      </c>
      <c r="M14" s="35">
        <v>51</v>
      </c>
      <c r="N14" s="39">
        <v>1.7</v>
      </c>
      <c r="O14" s="35">
        <v>33</v>
      </c>
      <c r="P14" s="35">
        <v>1485</v>
      </c>
      <c r="Q14" s="35">
        <v>56.1</v>
      </c>
      <c r="R14" s="39">
        <v>1.7</v>
      </c>
    </row>
    <row r="15" spans="1:18" ht="18.600000000000001" customHeight="1" x14ac:dyDescent="0.25">
      <c r="A15" s="36">
        <v>7</v>
      </c>
      <c r="B15" s="37" t="s">
        <v>81</v>
      </c>
      <c r="C15" s="35">
        <v>33</v>
      </c>
      <c r="D15" s="35">
        <v>1524</v>
      </c>
      <c r="E15" s="35">
        <v>21</v>
      </c>
      <c r="F15" s="39">
        <v>0.63636363636363635</v>
      </c>
      <c r="G15" s="35">
        <v>46</v>
      </c>
      <c r="H15" s="35">
        <v>2121</v>
      </c>
      <c r="I15" s="35">
        <v>78.2</v>
      </c>
      <c r="J15" s="39">
        <v>1.7</v>
      </c>
      <c r="K15" s="35">
        <v>55</v>
      </c>
      <c r="L15" s="35">
        <v>2475</v>
      </c>
      <c r="M15" s="35">
        <v>93.5</v>
      </c>
      <c r="N15" s="39">
        <v>1.7</v>
      </c>
      <c r="O15" s="35">
        <v>63</v>
      </c>
      <c r="P15" s="35">
        <v>2835</v>
      </c>
      <c r="Q15" s="35">
        <v>107.1</v>
      </c>
      <c r="R15" s="39">
        <v>1.7</v>
      </c>
    </row>
    <row r="16" spans="1:18" ht="18.600000000000001" customHeight="1" x14ac:dyDescent="0.25">
      <c r="A16" s="36">
        <v>8</v>
      </c>
      <c r="B16" s="38" t="s">
        <v>82</v>
      </c>
      <c r="C16" s="35">
        <v>20</v>
      </c>
      <c r="D16" s="35">
        <v>860</v>
      </c>
      <c r="E16" s="35">
        <v>27</v>
      </c>
      <c r="F16" s="39">
        <v>1.35</v>
      </c>
      <c r="G16" s="35">
        <v>30</v>
      </c>
      <c r="H16" s="35">
        <v>1360</v>
      </c>
      <c r="I16" s="35">
        <v>51</v>
      </c>
      <c r="J16" s="39">
        <v>1.7</v>
      </c>
      <c r="K16" s="35">
        <v>39</v>
      </c>
      <c r="L16" s="35">
        <v>1755</v>
      </c>
      <c r="M16" s="35">
        <v>66.3</v>
      </c>
      <c r="N16" s="39">
        <v>1.7</v>
      </c>
      <c r="O16" s="35">
        <v>45</v>
      </c>
      <c r="P16" s="35">
        <v>2025</v>
      </c>
      <c r="Q16" s="35">
        <v>76.5</v>
      </c>
      <c r="R16" s="39">
        <v>1.7</v>
      </c>
    </row>
    <row r="17" spans="1:21" ht="18.600000000000001" customHeight="1" x14ac:dyDescent="0.25">
      <c r="A17" s="36">
        <v>9</v>
      </c>
      <c r="B17" s="37" t="s">
        <v>83</v>
      </c>
      <c r="C17" s="35">
        <v>10</v>
      </c>
      <c r="D17" s="35">
        <v>413</v>
      </c>
      <c r="E17" s="35">
        <v>16</v>
      </c>
      <c r="F17" s="39">
        <v>1.6</v>
      </c>
      <c r="G17" s="35">
        <v>14</v>
      </c>
      <c r="H17" s="35">
        <v>620</v>
      </c>
      <c r="I17" s="35">
        <v>23.8</v>
      </c>
      <c r="J17" s="39">
        <v>1.7</v>
      </c>
      <c r="K17" s="35">
        <v>26</v>
      </c>
      <c r="L17" s="35">
        <v>1170</v>
      </c>
      <c r="M17" s="35">
        <v>44.199999999999996</v>
      </c>
      <c r="N17" s="39">
        <v>1.6999999999999997</v>
      </c>
      <c r="O17" s="35">
        <v>42</v>
      </c>
      <c r="P17" s="35">
        <v>1890</v>
      </c>
      <c r="Q17" s="35">
        <v>71.399999999999991</v>
      </c>
      <c r="R17" s="39">
        <v>1.6999999999999997</v>
      </c>
    </row>
    <row r="18" spans="1:21" ht="18.600000000000001" customHeight="1" x14ac:dyDescent="0.25">
      <c r="A18" s="140" t="s">
        <v>85</v>
      </c>
      <c r="B18" s="140"/>
      <c r="C18" s="16">
        <f t="shared" ref="C18:Q18" si="0">SUM(C8:C17)</f>
        <v>196</v>
      </c>
      <c r="D18" s="16">
        <f t="shared" si="0"/>
        <v>8763</v>
      </c>
      <c r="E18" s="16">
        <f t="shared" si="0"/>
        <v>187</v>
      </c>
      <c r="F18" s="40">
        <f t="shared" ref="F18" si="1">E18/C18</f>
        <v>0.95408163265306123</v>
      </c>
      <c r="G18" s="16">
        <f t="shared" si="0"/>
        <v>267</v>
      </c>
      <c r="H18" s="16">
        <f t="shared" si="0"/>
        <v>12111</v>
      </c>
      <c r="I18" s="16">
        <f t="shared" si="0"/>
        <v>453.9</v>
      </c>
      <c r="J18" s="40">
        <f t="shared" ref="J18" si="2">I18/G18</f>
        <v>1.7</v>
      </c>
      <c r="K18" s="16">
        <f t="shared" si="0"/>
        <v>330</v>
      </c>
      <c r="L18" s="16">
        <f t="shared" si="0"/>
        <v>14850</v>
      </c>
      <c r="M18" s="16">
        <f t="shared" si="0"/>
        <v>561</v>
      </c>
      <c r="N18" s="40">
        <f t="shared" ref="N18" si="3">M18/K18</f>
        <v>1.7</v>
      </c>
      <c r="O18" s="16">
        <f t="shared" si="0"/>
        <v>387</v>
      </c>
      <c r="P18" s="16">
        <f t="shared" si="0"/>
        <v>17415</v>
      </c>
      <c r="Q18" s="16">
        <f t="shared" si="0"/>
        <v>657.9</v>
      </c>
      <c r="R18" s="40">
        <f t="shared" ref="R18" si="4">Q18/O18</f>
        <v>1.7</v>
      </c>
      <c r="T18" s="2">
        <f>G18-C18</f>
        <v>71</v>
      </c>
      <c r="U18" s="2">
        <f>H18-D18</f>
        <v>3348</v>
      </c>
    </row>
  </sheetData>
  <mergeCells count="24">
    <mergeCell ref="A2:R2"/>
    <mergeCell ref="A4:A6"/>
    <mergeCell ref="B4:B6"/>
    <mergeCell ref="C4:F4"/>
    <mergeCell ref="G4:J4"/>
    <mergeCell ref="O4:R4"/>
    <mergeCell ref="C5:C6"/>
    <mergeCell ref="D5:D6"/>
    <mergeCell ref="E5:E6"/>
    <mergeCell ref="F5:F6"/>
    <mergeCell ref="Q5:Q6"/>
    <mergeCell ref="R5:R6"/>
    <mergeCell ref="O5:O6"/>
    <mergeCell ref="P5:P6"/>
    <mergeCell ref="K4:N4"/>
    <mergeCell ref="K5:K6"/>
    <mergeCell ref="L5:L6"/>
    <mergeCell ref="M5:M6"/>
    <mergeCell ref="N5:N6"/>
    <mergeCell ref="A18:B18"/>
    <mergeCell ref="G5:G6"/>
    <mergeCell ref="H5:H6"/>
    <mergeCell ref="I5:I6"/>
    <mergeCell ref="J5:J6"/>
  </mergeCells>
  <pageMargins left="0.24" right="0.16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4"/>
  <sheetViews>
    <sheetView zoomScale="86" zoomScaleNormal="8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8" sqref="E8"/>
    </sheetView>
  </sheetViews>
  <sheetFormatPr defaultColWidth="8.7109375" defaultRowHeight="15" x14ac:dyDescent="0.25"/>
  <cols>
    <col min="1" max="1" width="3.85546875" style="91" customWidth="1"/>
    <col min="2" max="2" width="18.140625" style="114" customWidth="1"/>
    <col min="3" max="3" width="5.42578125" style="92" customWidth="1"/>
    <col min="4" max="9" width="5.42578125" style="90" customWidth="1"/>
    <col min="10" max="10" width="7" style="90" customWidth="1"/>
    <col min="11" max="14" width="5.42578125" style="90" customWidth="1"/>
    <col min="15" max="15" width="5.42578125" style="92" customWidth="1"/>
    <col min="16" max="34" width="5.42578125" style="90" customWidth="1"/>
    <col min="35" max="62" width="5.7109375" style="90" customWidth="1"/>
    <col min="63" max="63" width="5.7109375" style="115" customWidth="1"/>
    <col min="64" max="65" width="5.7109375" style="91" customWidth="1"/>
    <col min="66" max="66" width="4.5703125" style="91" customWidth="1"/>
    <col min="67" max="68" width="5.7109375" style="91" customWidth="1"/>
    <col min="69" max="70" width="7.140625" style="90" customWidth="1"/>
    <col min="71" max="259" width="8.7109375" style="44"/>
    <col min="260" max="260" width="3.85546875" style="44" customWidth="1"/>
    <col min="261" max="261" width="20.28515625" style="44" customWidth="1"/>
    <col min="262" max="266" width="6.42578125" style="44" customWidth="1"/>
    <col min="267" max="267" width="5.7109375" style="44" customWidth="1"/>
    <col min="268" max="271" width="6.42578125" style="44" customWidth="1"/>
    <col min="272" max="272" width="5.28515625" style="44" customWidth="1"/>
    <col min="273" max="273" width="6.42578125" style="44" customWidth="1"/>
    <col min="274" max="274" width="5.7109375" style="44" customWidth="1"/>
    <col min="275" max="276" width="6.42578125" style="44" customWidth="1"/>
    <col min="277" max="277" width="7.28515625" style="44" customWidth="1"/>
    <col min="278" max="286" width="6.42578125" style="44" customWidth="1"/>
    <col min="287" max="287" width="7" style="44" customWidth="1"/>
    <col min="288" max="293" width="6.42578125" style="44" customWidth="1"/>
    <col min="294" max="297" width="0" style="44" hidden="1" customWidth="1"/>
    <col min="298" max="298" width="7.28515625" style="44" customWidth="1"/>
    <col min="299" max="299" width="7.7109375" style="44" customWidth="1"/>
    <col min="300" max="300" width="7.85546875" style="44" customWidth="1"/>
    <col min="301" max="301" width="6.28515625" style="44" customWidth="1"/>
    <col min="302" max="302" width="6.7109375" style="44" customWidth="1"/>
    <col min="303" max="324" width="0" style="44" hidden="1" customWidth="1"/>
    <col min="325" max="515" width="8.7109375" style="44"/>
    <col min="516" max="516" width="3.85546875" style="44" customWidth="1"/>
    <col min="517" max="517" width="20.28515625" style="44" customWidth="1"/>
    <col min="518" max="522" width="6.42578125" style="44" customWidth="1"/>
    <col min="523" max="523" width="5.7109375" style="44" customWidth="1"/>
    <col min="524" max="527" width="6.42578125" style="44" customWidth="1"/>
    <col min="528" max="528" width="5.28515625" style="44" customWidth="1"/>
    <col min="529" max="529" width="6.42578125" style="44" customWidth="1"/>
    <col min="530" max="530" width="5.7109375" style="44" customWidth="1"/>
    <col min="531" max="532" width="6.42578125" style="44" customWidth="1"/>
    <col min="533" max="533" width="7.28515625" style="44" customWidth="1"/>
    <col min="534" max="542" width="6.42578125" style="44" customWidth="1"/>
    <col min="543" max="543" width="7" style="44" customWidth="1"/>
    <col min="544" max="549" width="6.42578125" style="44" customWidth="1"/>
    <col min="550" max="553" width="0" style="44" hidden="1" customWidth="1"/>
    <col min="554" max="554" width="7.28515625" style="44" customWidth="1"/>
    <col min="555" max="555" width="7.7109375" style="44" customWidth="1"/>
    <col min="556" max="556" width="7.85546875" style="44" customWidth="1"/>
    <col min="557" max="557" width="6.28515625" style="44" customWidth="1"/>
    <col min="558" max="558" width="6.7109375" style="44" customWidth="1"/>
    <col min="559" max="580" width="0" style="44" hidden="1" customWidth="1"/>
    <col min="581" max="771" width="8.7109375" style="44"/>
    <col min="772" max="772" width="3.85546875" style="44" customWidth="1"/>
    <col min="773" max="773" width="20.28515625" style="44" customWidth="1"/>
    <col min="774" max="778" width="6.42578125" style="44" customWidth="1"/>
    <col min="779" max="779" width="5.7109375" style="44" customWidth="1"/>
    <col min="780" max="783" width="6.42578125" style="44" customWidth="1"/>
    <col min="784" max="784" width="5.28515625" style="44" customWidth="1"/>
    <col min="785" max="785" width="6.42578125" style="44" customWidth="1"/>
    <col min="786" max="786" width="5.7109375" style="44" customWidth="1"/>
    <col min="787" max="788" width="6.42578125" style="44" customWidth="1"/>
    <col min="789" max="789" width="7.28515625" style="44" customWidth="1"/>
    <col min="790" max="798" width="6.42578125" style="44" customWidth="1"/>
    <col min="799" max="799" width="7" style="44" customWidth="1"/>
    <col min="800" max="805" width="6.42578125" style="44" customWidth="1"/>
    <col min="806" max="809" width="0" style="44" hidden="1" customWidth="1"/>
    <col min="810" max="810" width="7.28515625" style="44" customWidth="1"/>
    <col min="811" max="811" width="7.7109375" style="44" customWidth="1"/>
    <col min="812" max="812" width="7.85546875" style="44" customWidth="1"/>
    <col min="813" max="813" width="6.28515625" style="44" customWidth="1"/>
    <col min="814" max="814" width="6.7109375" style="44" customWidth="1"/>
    <col min="815" max="836" width="0" style="44" hidden="1" customWidth="1"/>
    <col min="837" max="1027" width="8.7109375" style="44"/>
    <col min="1028" max="1028" width="3.85546875" style="44" customWidth="1"/>
    <col min="1029" max="1029" width="20.28515625" style="44" customWidth="1"/>
    <col min="1030" max="1034" width="6.42578125" style="44" customWidth="1"/>
    <col min="1035" max="1035" width="5.7109375" style="44" customWidth="1"/>
    <col min="1036" max="1039" width="6.42578125" style="44" customWidth="1"/>
    <col min="1040" max="1040" width="5.28515625" style="44" customWidth="1"/>
    <col min="1041" max="1041" width="6.42578125" style="44" customWidth="1"/>
    <col min="1042" max="1042" width="5.7109375" style="44" customWidth="1"/>
    <col min="1043" max="1044" width="6.42578125" style="44" customWidth="1"/>
    <col min="1045" max="1045" width="7.28515625" style="44" customWidth="1"/>
    <col min="1046" max="1054" width="6.42578125" style="44" customWidth="1"/>
    <col min="1055" max="1055" width="7" style="44" customWidth="1"/>
    <col min="1056" max="1061" width="6.42578125" style="44" customWidth="1"/>
    <col min="1062" max="1065" width="0" style="44" hidden="1" customWidth="1"/>
    <col min="1066" max="1066" width="7.28515625" style="44" customWidth="1"/>
    <col min="1067" max="1067" width="7.7109375" style="44" customWidth="1"/>
    <col min="1068" max="1068" width="7.85546875" style="44" customWidth="1"/>
    <col min="1069" max="1069" width="6.28515625" style="44" customWidth="1"/>
    <col min="1070" max="1070" width="6.7109375" style="44" customWidth="1"/>
    <col min="1071" max="1092" width="0" style="44" hidden="1" customWidth="1"/>
    <col min="1093" max="1283" width="8.7109375" style="44"/>
    <col min="1284" max="1284" width="3.85546875" style="44" customWidth="1"/>
    <col min="1285" max="1285" width="20.28515625" style="44" customWidth="1"/>
    <col min="1286" max="1290" width="6.42578125" style="44" customWidth="1"/>
    <col min="1291" max="1291" width="5.7109375" style="44" customWidth="1"/>
    <col min="1292" max="1295" width="6.42578125" style="44" customWidth="1"/>
    <col min="1296" max="1296" width="5.28515625" style="44" customWidth="1"/>
    <col min="1297" max="1297" width="6.42578125" style="44" customWidth="1"/>
    <col min="1298" max="1298" width="5.7109375" style="44" customWidth="1"/>
    <col min="1299" max="1300" width="6.42578125" style="44" customWidth="1"/>
    <col min="1301" max="1301" width="7.28515625" style="44" customWidth="1"/>
    <col min="1302" max="1310" width="6.42578125" style="44" customWidth="1"/>
    <col min="1311" max="1311" width="7" style="44" customWidth="1"/>
    <col min="1312" max="1317" width="6.42578125" style="44" customWidth="1"/>
    <col min="1318" max="1321" width="0" style="44" hidden="1" customWidth="1"/>
    <col min="1322" max="1322" width="7.28515625" style="44" customWidth="1"/>
    <col min="1323" max="1323" width="7.7109375" style="44" customWidth="1"/>
    <col min="1324" max="1324" width="7.85546875" style="44" customWidth="1"/>
    <col min="1325" max="1325" width="6.28515625" style="44" customWidth="1"/>
    <col min="1326" max="1326" width="6.7109375" style="44" customWidth="1"/>
    <col min="1327" max="1348" width="0" style="44" hidden="1" customWidth="1"/>
    <col min="1349" max="1539" width="8.7109375" style="44"/>
    <col min="1540" max="1540" width="3.85546875" style="44" customWidth="1"/>
    <col min="1541" max="1541" width="20.28515625" style="44" customWidth="1"/>
    <col min="1542" max="1546" width="6.42578125" style="44" customWidth="1"/>
    <col min="1547" max="1547" width="5.7109375" style="44" customWidth="1"/>
    <col min="1548" max="1551" width="6.42578125" style="44" customWidth="1"/>
    <col min="1552" max="1552" width="5.28515625" style="44" customWidth="1"/>
    <col min="1553" max="1553" width="6.42578125" style="44" customWidth="1"/>
    <col min="1554" max="1554" width="5.7109375" style="44" customWidth="1"/>
    <col min="1555" max="1556" width="6.42578125" style="44" customWidth="1"/>
    <col min="1557" max="1557" width="7.28515625" style="44" customWidth="1"/>
    <col min="1558" max="1566" width="6.42578125" style="44" customWidth="1"/>
    <col min="1567" max="1567" width="7" style="44" customWidth="1"/>
    <col min="1568" max="1573" width="6.42578125" style="44" customWidth="1"/>
    <col min="1574" max="1577" width="0" style="44" hidden="1" customWidth="1"/>
    <col min="1578" max="1578" width="7.28515625" style="44" customWidth="1"/>
    <col min="1579" max="1579" width="7.7109375" style="44" customWidth="1"/>
    <col min="1580" max="1580" width="7.85546875" style="44" customWidth="1"/>
    <col min="1581" max="1581" width="6.28515625" style="44" customWidth="1"/>
    <col min="1582" max="1582" width="6.7109375" style="44" customWidth="1"/>
    <col min="1583" max="1604" width="0" style="44" hidden="1" customWidth="1"/>
    <col min="1605" max="1795" width="8.7109375" style="44"/>
    <col min="1796" max="1796" width="3.85546875" style="44" customWidth="1"/>
    <col min="1797" max="1797" width="20.28515625" style="44" customWidth="1"/>
    <col min="1798" max="1802" width="6.42578125" style="44" customWidth="1"/>
    <col min="1803" max="1803" width="5.7109375" style="44" customWidth="1"/>
    <col min="1804" max="1807" width="6.42578125" style="44" customWidth="1"/>
    <col min="1808" max="1808" width="5.28515625" style="44" customWidth="1"/>
    <col min="1809" max="1809" width="6.42578125" style="44" customWidth="1"/>
    <col min="1810" max="1810" width="5.7109375" style="44" customWidth="1"/>
    <col min="1811" max="1812" width="6.42578125" style="44" customWidth="1"/>
    <col min="1813" max="1813" width="7.28515625" style="44" customWidth="1"/>
    <col min="1814" max="1822" width="6.42578125" style="44" customWidth="1"/>
    <col min="1823" max="1823" width="7" style="44" customWidth="1"/>
    <col min="1824" max="1829" width="6.42578125" style="44" customWidth="1"/>
    <col min="1830" max="1833" width="0" style="44" hidden="1" customWidth="1"/>
    <col min="1834" max="1834" width="7.28515625" style="44" customWidth="1"/>
    <col min="1835" max="1835" width="7.7109375" style="44" customWidth="1"/>
    <col min="1836" max="1836" width="7.85546875" style="44" customWidth="1"/>
    <col min="1837" max="1837" width="6.28515625" style="44" customWidth="1"/>
    <col min="1838" max="1838" width="6.7109375" style="44" customWidth="1"/>
    <col min="1839" max="1860" width="0" style="44" hidden="1" customWidth="1"/>
    <col min="1861" max="2051" width="8.7109375" style="44"/>
    <col min="2052" max="2052" width="3.85546875" style="44" customWidth="1"/>
    <col min="2053" max="2053" width="20.28515625" style="44" customWidth="1"/>
    <col min="2054" max="2058" width="6.42578125" style="44" customWidth="1"/>
    <col min="2059" max="2059" width="5.7109375" style="44" customWidth="1"/>
    <col min="2060" max="2063" width="6.42578125" style="44" customWidth="1"/>
    <col min="2064" max="2064" width="5.28515625" style="44" customWidth="1"/>
    <col min="2065" max="2065" width="6.42578125" style="44" customWidth="1"/>
    <col min="2066" max="2066" width="5.7109375" style="44" customWidth="1"/>
    <col min="2067" max="2068" width="6.42578125" style="44" customWidth="1"/>
    <col min="2069" max="2069" width="7.28515625" style="44" customWidth="1"/>
    <col min="2070" max="2078" width="6.42578125" style="44" customWidth="1"/>
    <col min="2079" max="2079" width="7" style="44" customWidth="1"/>
    <col min="2080" max="2085" width="6.42578125" style="44" customWidth="1"/>
    <col min="2086" max="2089" width="0" style="44" hidden="1" customWidth="1"/>
    <col min="2090" max="2090" width="7.28515625" style="44" customWidth="1"/>
    <col min="2091" max="2091" width="7.7109375" style="44" customWidth="1"/>
    <col min="2092" max="2092" width="7.85546875" style="44" customWidth="1"/>
    <col min="2093" max="2093" width="6.28515625" style="44" customWidth="1"/>
    <col min="2094" max="2094" width="6.7109375" style="44" customWidth="1"/>
    <col min="2095" max="2116" width="0" style="44" hidden="1" customWidth="1"/>
    <col min="2117" max="2307" width="8.7109375" style="44"/>
    <col min="2308" max="2308" width="3.85546875" style="44" customWidth="1"/>
    <col min="2309" max="2309" width="20.28515625" style="44" customWidth="1"/>
    <col min="2310" max="2314" width="6.42578125" style="44" customWidth="1"/>
    <col min="2315" max="2315" width="5.7109375" style="44" customWidth="1"/>
    <col min="2316" max="2319" width="6.42578125" style="44" customWidth="1"/>
    <col min="2320" max="2320" width="5.28515625" style="44" customWidth="1"/>
    <col min="2321" max="2321" width="6.42578125" style="44" customWidth="1"/>
    <col min="2322" max="2322" width="5.7109375" style="44" customWidth="1"/>
    <col min="2323" max="2324" width="6.42578125" style="44" customWidth="1"/>
    <col min="2325" max="2325" width="7.28515625" style="44" customWidth="1"/>
    <col min="2326" max="2334" width="6.42578125" style="44" customWidth="1"/>
    <col min="2335" max="2335" width="7" style="44" customWidth="1"/>
    <col min="2336" max="2341" width="6.42578125" style="44" customWidth="1"/>
    <col min="2342" max="2345" width="0" style="44" hidden="1" customWidth="1"/>
    <col min="2346" max="2346" width="7.28515625" style="44" customWidth="1"/>
    <col min="2347" max="2347" width="7.7109375" style="44" customWidth="1"/>
    <col min="2348" max="2348" width="7.85546875" style="44" customWidth="1"/>
    <col min="2349" max="2349" width="6.28515625" style="44" customWidth="1"/>
    <col min="2350" max="2350" width="6.7109375" style="44" customWidth="1"/>
    <col min="2351" max="2372" width="0" style="44" hidden="1" customWidth="1"/>
    <col min="2373" max="2563" width="8.7109375" style="44"/>
    <col min="2564" max="2564" width="3.85546875" style="44" customWidth="1"/>
    <col min="2565" max="2565" width="20.28515625" style="44" customWidth="1"/>
    <col min="2566" max="2570" width="6.42578125" style="44" customWidth="1"/>
    <col min="2571" max="2571" width="5.7109375" style="44" customWidth="1"/>
    <col min="2572" max="2575" width="6.42578125" style="44" customWidth="1"/>
    <col min="2576" max="2576" width="5.28515625" style="44" customWidth="1"/>
    <col min="2577" max="2577" width="6.42578125" style="44" customWidth="1"/>
    <col min="2578" max="2578" width="5.7109375" style="44" customWidth="1"/>
    <col min="2579" max="2580" width="6.42578125" style="44" customWidth="1"/>
    <col min="2581" max="2581" width="7.28515625" style="44" customWidth="1"/>
    <col min="2582" max="2590" width="6.42578125" style="44" customWidth="1"/>
    <col min="2591" max="2591" width="7" style="44" customWidth="1"/>
    <col min="2592" max="2597" width="6.42578125" style="44" customWidth="1"/>
    <col min="2598" max="2601" width="0" style="44" hidden="1" customWidth="1"/>
    <col min="2602" max="2602" width="7.28515625" style="44" customWidth="1"/>
    <col min="2603" max="2603" width="7.7109375" style="44" customWidth="1"/>
    <col min="2604" max="2604" width="7.85546875" style="44" customWidth="1"/>
    <col min="2605" max="2605" width="6.28515625" style="44" customWidth="1"/>
    <col min="2606" max="2606" width="6.7109375" style="44" customWidth="1"/>
    <col min="2607" max="2628" width="0" style="44" hidden="1" customWidth="1"/>
    <col min="2629" max="2819" width="8.7109375" style="44"/>
    <col min="2820" max="2820" width="3.85546875" style="44" customWidth="1"/>
    <col min="2821" max="2821" width="20.28515625" style="44" customWidth="1"/>
    <col min="2822" max="2826" width="6.42578125" style="44" customWidth="1"/>
    <col min="2827" max="2827" width="5.7109375" style="44" customWidth="1"/>
    <col min="2828" max="2831" width="6.42578125" style="44" customWidth="1"/>
    <col min="2832" max="2832" width="5.28515625" style="44" customWidth="1"/>
    <col min="2833" max="2833" width="6.42578125" style="44" customWidth="1"/>
    <col min="2834" max="2834" width="5.7109375" style="44" customWidth="1"/>
    <col min="2835" max="2836" width="6.42578125" style="44" customWidth="1"/>
    <col min="2837" max="2837" width="7.28515625" style="44" customWidth="1"/>
    <col min="2838" max="2846" width="6.42578125" style="44" customWidth="1"/>
    <col min="2847" max="2847" width="7" style="44" customWidth="1"/>
    <col min="2848" max="2853" width="6.42578125" style="44" customWidth="1"/>
    <col min="2854" max="2857" width="0" style="44" hidden="1" customWidth="1"/>
    <col min="2858" max="2858" width="7.28515625" style="44" customWidth="1"/>
    <col min="2859" max="2859" width="7.7109375" style="44" customWidth="1"/>
    <col min="2860" max="2860" width="7.85546875" style="44" customWidth="1"/>
    <col min="2861" max="2861" width="6.28515625" style="44" customWidth="1"/>
    <col min="2862" max="2862" width="6.7109375" style="44" customWidth="1"/>
    <col min="2863" max="2884" width="0" style="44" hidden="1" customWidth="1"/>
    <col min="2885" max="3075" width="8.7109375" style="44"/>
    <col min="3076" max="3076" width="3.85546875" style="44" customWidth="1"/>
    <col min="3077" max="3077" width="20.28515625" style="44" customWidth="1"/>
    <col min="3078" max="3082" width="6.42578125" style="44" customWidth="1"/>
    <col min="3083" max="3083" width="5.7109375" style="44" customWidth="1"/>
    <col min="3084" max="3087" width="6.42578125" style="44" customWidth="1"/>
    <col min="3088" max="3088" width="5.28515625" style="44" customWidth="1"/>
    <col min="3089" max="3089" width="6.42578125" style="44" customWidth="1"/>
    <col min="3090" max="3090" width="5.7109375" style="44" customWidth="1"/>
    <col min="3091" max="3092" width="6.42578125" style="44" customWidth="1"/>
    <col min="3093" max="3093" width="7.28515625" style="44" customWidth="1"/>
    <col min="3094" max="3102" width="6.42578125" style="44" customWidth="1"/>
    <col min="3103" max="3103" width="7" style="44" customWidth="1"/>
    <col min="3104" max="3109" width="6.42578125" style="44" customWidth="1"/>
    <col min="3110" max="3113" width="0" style="44" hidden="1" customWidth="1"/>
    <col min="3114" max="3114" width="7.28515625" style="44" customWidth="1"/>
    <col min="3115" max="3115" width="7.7109375" style="44" customWidth="1"/>
    <col min="3116" max="3116" width="7.85546875" style="44" customWidth="1"/>
    <col min="3117" max="3117" width="6.28515625" style="44" customWidth="1"/>
    <col min="3118" max="3118" width="6.7109375" style="44" customWidth="1"/>
    <col min="3119" max="3140" width="0" style="44" hidden="1" customWidth="1"/>
    <col min="3141" max="3331" width="8.7109375" style="44"/>
    <col min="3332" max="3332" width="3.85546875" style="44" customWidth="1"/>
    <col min="3333" max="3333" width="20.28515625" style="44" customWidth="1"/>
    <col min="3334" max="3338" width="6.42578125" style="44" customWidth="1"/>
    <col min="3339" max="3339" width="5.7109375" style="44" customWidth="1"/>
    <col min="3340" max="3343" width="6.42578125" style="44" customWidth="1"/>
    <col min="3344" max="3344" width="5.28515625" style="44" customWidth="1"/>
    <col min="3345" max="3345" width="6.42578125" style="44" customWidth="1"/>
    <col min="3346" max="3346" width="5.7109375" style="44" customWidth="1"/>
    <col min="3347" max="3348" width="6.42578125" style="44" customWidth="1"/>
    <col min="3349" max="3349" width="7.28515625" style="44" customWidth="1"/>
    <col min="3350" max="3358" width="6.42578125" style="44" customWidth="1"/>
    <col min="3359" max="3359" width="7" style="44" customWidth="1"/>
    <col min="3360" max="3365" width="6.42578125" style="44" customWidth="1"/>
    <col min="3366" max="3369" width="0" style="44" hidden="1" customWidth="1"/>
    <col min="3370" max="3370" width="7.28515625" style="44" customWidth="1"/>
    <col min="3371" max="3371" width="7.7109375" style="44" customWidth="1"/>
    <col min="3372" max="3372" width="7.85546875" style="44" customWidth="1"/>
    <col min="3373" max="3373" width="6.28515625" style="44" customWidth="1"/>
    <col min="3374" max="3374" width="6.7109375" style="44" customWidth="1"/>
    <col min="3375" max="3396" width="0" style="44" hidden="1" customWidth="1"/>
    <col min="3397" max="3587" width="8.7109375" style="44"/>
    <col min="3588" max="3588" width="3.85546875" style="44" customWidth="1"/>
    <col min="3589" max="3589" width="20.28515625" style="44" customWidth="1"/>
    <col min="3590" max="3594" width="6.42578125" style="44" customWidth="1"/>
    <col min="3595" max="3595" width="5.7109375" style="44" customWidth="1"/>
    <col min="3596" max="3599" width="6.42578125" style="44" customWidth="1"/>
    <col min="3600" max="3600" width="5.28515625" style="44" customWidth="1"/>
    <col min="3601" max="3601" width="6.42578125" style="44" customWidth="1"/>
    <col min="3602" max="3602" width="5.7109375" style="44" customWidth="1"/>
    <col min="3603" max="3604" width="6.42578125" style="44" customWidth="1"/>
    <col min="3605" max="3605" width="7.28515625" style="44" customWidth="1"/>
    <col min="3606" max="3614" width="6.42578125" style="44" customWidth="1"/>
    <col min="3615" max="3615" width="7" style="44" customWidth="1"/>
    <col min="3616" max="3621" width="6.42578125" style="44" customWidth="1"/>
    <col min="3622" max="3625" width="0" style="44" hidden="1" customWidth="1"/>
    <col min="3626" max="3626" width="7.28515625" style="44" customWidth="1"/>
    <col min="3627" max="3627" width="7.7109375" style="44" customWidth="1"/>
    <col min="3628" max="3628" width="7.85546875" style="44" customWidth="1"/>
    <col min="3629" max="3629" width="6.28515625" style="44" customWidth="1"/>
    <col min="3630" max="3630" width="6.7109375" style="44" customWidth="1"/>
    <col min="3631" max="3652" width="0" style="44" hidden="1" customWidth="1"/>
    <col min="3653" max="3843" width="8.7109375" style="44"/>
    <col min="3844" max="3844" width="3.85546875" style="44" customWidth="1"/>
    <col min="3845" max="3845" width="20.28515625" style="44" customWidth="1"/>
    <col min="3846" max="3850" width="6.42578125" style="44" customWidth="1"/>
    <col min="3851" max="3851" width="5.7109375" style="44" customWidth="1"/>
    <col min="3852" max="3855" width="6.42578125" style="44" customWidth="1"/>
    <col min="3856" max="3856" width="5.28515625" style="44" customWidth="1"/>
    <col min="3857" max="3857" width="6.42578125" style="44" customWidth="1"/>
    <col min="3858" max="3858" width="5.7109375" style="44" customWidth="1"/>
    <col min="3859" max="3860" width="6.42578125" style="44" customWidth="1"/>
    <col min="3861" max="3861" width="7.28515625" style="44" customWidth="1"/>
    <col min="3862" max="3870" width="6.42578125" style="44" customWidth="1"/>
    <col min="3871" max="3871" width="7" style="44" customWidth="1"/>
    <col min="3872" max="3877" width="6.42578125" style="44" customWidth="1"/>
    <col min="3878" max="3881" width="0" style="44" hidden="1" customWidth="1"/>
    <col min="3882" max="3882" width="7.28515625" style="44" customWidth="1"/>
    <col min="3883" max="3883" width="7.7109375" style="44" customWidth="1"/>
    <col min="3884" max="3884" width="7.85546875" style="44" customWidth="1"/>
    <col min="3885" max="3885" width="6.28515625" style="44" customWidth="1"/>
    <col min="3886" max="3886" width="6.7109375" style="44" customWidth="1"/>
    <col min="3887" max="3908" width="0" style="44" hidden="1" customWidth="1"/>
    <col min="3909" max="4099" width="8.7109375" style="44"/>
    <col min="4100" max="4100" width="3.85546875" style="44" customWidth="1"/>
    <col min="4101" max="4101" width="20.28515625" style="44" customWidth="1"/>
    <col min="4102" max="4106" width="6.42578125" style="44" customWidth="1"/>
    <col min="4107" max="4107" width="5.7109375" style="44" customWidth="1"/>
    <col min="4108" max="4111" width="6.42578125" style="44" customWidth="1"/>
    <col min="4112" max="4112" width="5.28515625" style="44" customWidth="1"/>
    <col min="4113" max="4113" width="6.42578125" style="44" customWidth="1"/>
    <col min="4114" max="4114" width="5.7109375" style="44" customWidth="1"/>
    <col min="4115" max="4116" width="6.42578125" style="44" customWidth="1"/>
    <col min="4117" max="4117" width="7.28515625" style="44" customWidth="1"/>
    <col min="4118" max="4126" width="6.42578125" style="44" customWidth="1"/>
    <col min="4127" max="4127" width="7" style="44" customWidth="1"/>
    <col min="4128" max="4133" width="6.42578125" style="44" customWidth="1"/>
    <col min="4134" max="4137" width="0" style="44" hidden="1" customWidth="1"/>
    <col min="4138" max="4138" width="7.28515625" style="44" customWidth="1"/>
    <col min="4139" max="4139" width="7.7109375" style="44" customWidth="1"/>
    <col min="4140" max="4140" width="7.85546875" style="44" customWidth="1"/>
    <col min="4141" max="4141" width="6.28515625" style="44" customWidth="1"/>
    <col min="4142" max="4142" width="6.7109375" style="44" customWidth="1"/>
    <col min="4143" max="4164" width="0" style="44" hidden="1" customWidth="1"/>
    <col min="4165" max="4355" width="8.7109375" style="44"/>
    <col min="4356" max="4356" width="3.85546875" style="44" customWidth="1"/>
    <col min="4357" max="4357" width="20.28515625" style="44" customWidth="1"/>
    <col min="4358" max="4362" width="6.42578125" style="44" customWidth="1"/>
    <col min="4363" max="4363" width="5.7109375" style="44" customWidth="1"/>
    <col min="4364" max="4367" width="6.42578125" style="44" customWidth="1"/>
    <col min="4368" max="4368" width="5.28515625" style="44" customWidth="1"/>
    <col min="4369" max="4369" width="6.42578125" style="44" customWidth="1"/>
    <col min="4370" max="4370" width="5.7109375" style="44" customWidth="1"/>
    <col min="4371" max="4372" width="6.42578125" style="44" customWidth="1"/>
    <col min="4373" max="4373" width="7.28515625" style="44" customWidth="1"/>
    <col min="4374" max="4382" width="6.42578125" style="44" customWidth="1"/>
    <col min="4383" max="4383" width="7" style="44" customWidth="1"/>
    <col min="4384" max="4389" width="6.42578125" style="44" customWidth="1"/>
    <col min="4390" max="4393" width="0" style="44" hidden="1" customWidth="1"/>
    <col min="4394" max="4394" width="7.28515625" style="44" customWidth="1"/>
    <col min="4395" max="4395" width="7.7109375" style="44" customWidth="1"/>
    <col min="4396" max="4396" width="7.85546875" style="44" customWidth="1"/>
    <col min="4397" max="4397" width="6.28515625" style="44" customWidth="1"/>
    <col min="4398" max="4398" width="6.7109375" style="44" customWidth="1"/>
    <col min="4399" max="4420" width="0" style="44" hidden="1" customWidth="1"/>
    <col min="4421" max="4611" width="8.7109375" style="44"/>
    <col min="4612" max="4612" width="3.85546875" style="44" customWidth="1"/>
    <col min="4613" max="4613" width="20.28515625" style="44" customWidth="1"/>
    <col min="4614" max="4618" width="6.42578125" style="44" customWidth="1"/>
    <col min="4619" max="4619" width="5.7109375" style="44" customWidth="1"/>
    <col min="4620" max="4623" width="6.42578125" style="44" customWidth="1"/>
    <col min="4624" max="4624" width="5.28515625" style="44" customWidth="1"/>
    <col min="4625" max="4625" width="6.42578125" style="44" customWidth="1"/>
    <col min="4626" max="4626" width="5.7109375" style="44" customWidth="1"/>
    <col min="4627" max="4628" width="6.42578125" style="44" customWidth="1"/>
    <col min="4629" max="4629" width="7.28515625" style="44" customWidth="1"/>
    <col min="4630" max="4638" width="6.42578125" style="44" customWidth="1"/>
    <col min="4639" max="4639" width="7" style="44" customWidth="1"/>
    <col min="4640" max="4645" width="6.42578125" style="44" customWidth="1"/>
    <col min="4646" max="4649" width="0" style="44" hidden="1" customWidth="1"/>
    <col min="4650" max="4650" width="7.28515625" style="44" customWidth="1"/>
    <col min="4651" max="4651" width="7.7109375" style="44" customWidth="1"/>
    <col min="4652" max="4652" width="7.85546875" style="44" customWidth="1"/>
    <col min="4653" max="4653" width="6.28515625" style="44" customWidth="1"/>
    <col min="4654" max="4654" width="6.7109375" style="44" customWidth="1"/>
    <col min="4655" max="4676" width="0" style="44" hidden="1" customWidth="1"/>
    <col min="4677" max="4867" width="8.7109375" style="44"/>
    <col min="4868" max="4868" width="3.85546875" style="44" customWidth="1"/>
    <col min="4869" max="4869" width="20.28515625" style="44" customWidth="1"/>
    <col min="4870" max="4874" width="6.42578125" style="44" customWidth="1"/>
    <col min="4875" max="4875" width="5.7109375" style="44" customWidth="1"/>
    <col min="4876" max="4879" width="6.42578125" style="44" customWidth="1"/>
    <col min="4880" max="4880" width="5.28515625" style="44" customWidth="1"/>
    <col min="4881" max="4881" width="6.42578125" style="44" customWidth="1"/>
    <col min="4882" max="4882" width="5.7109375" style="44" customWidth="1"/>
    <col min="4883" max="4884" width="6.42578125" style="44" customWidth="1"/>
    <col min="4885" max="4885" width="7.28515625" style="44" customWidth="1"/>
    <col min="4886" max="4894" width="6.42578125" style="44" customWidth="1"/>
    <col min="4895" max="4895" width="7" style="44" customWidth="1"/>
    <col min="4896" max="4901" width="6.42578125" style="44" customWidth="1"/>
    <col min="4902" max="4905" width="0" style="44" hidden="1" customWidth="1"/>
    <col min="4906" max="4906" width="7.28515625" style="44" customWidth="1"/>
    <col min="4907" max="4907" width="7.7109375" style="44" customWidth="1"/>
    <col min="4908" max="4908" width="7.85546875" style="44" customWidth="1"/>
    <col min="4909" max="4909" width="6.28515625" style="44" customWidth="1"/>
    <col min="4910" max="4910" width="6.7109375" style="44" customWidth="1"/>
    <col min="4911" max="4932" width="0" style="44" hidden="1" customWidth="1"/>
    <col min="4933" max="5123" width="8.7109375" style="44"/>
    <col min="5124" max="5124" width="3.85546875" style="44" customWidth="1"/>
    <col min="5125" max="5125" width="20.28515625" style="44" customWidth="1"/>
    <col min="5126" max="5130" width="6.42578125" style="44" customWidth="1"/>
    <col min="5131" max="5131" width="5.7109375" style="44" customWidth="1"/>
    <col min="5132" max="5135" width="6.42578125" style="44" customWidth="1"/>
    <col min="5136" max="5136" width="5.28515625" style="44" customWidth="1"/>
    <col min="5137" max="5137" width="6.42578125" style="44" customWidth="1"/>
    <col min="5138" max="5138" width="5.7109375" style="44" customWidth="1"/>
    <col min="5139" max="5140" width="6.42578125" style="44" customWidth="1"/>
    <col min="5141" max="5141" width="7.28515625" style="44" customWidth="1"/>
    <col min="5142" max="5150" width="6.42578125" style="44" customWidth="1"/>
    <col min="5151" max="5151" width="7" style="44" customWidth="1"/>
    <col min="5152" max="5157" width="6.42578125" style="44" customWidth="1"/>
    <col min="5158" max="5161" width="0" style="44" hidden="1" customWidth="1"/>
    <col min="5162" max="5162" width="7.28515625" style="44" customWidth="1"/>
    <col min="5163" max="5163" width="7.7109375" style="44" customWidth="1"/>
    <col min="5164" max="5164" width="7.85546875" style="44" customWidth="1"/>
    <col min="5165" max="5165" width="6.28515625" style="44" customWidth="1"/>
    <col min="5166" max="5166" width="6.7109375" style="44" customWidth="1"/>
    <col min="5167" max="5188" width="0" style="44" hidden="1" customWidth="1"/>
    <col min="5189" max="5379" width="8.7109375" style="44"/>
    <col min="5380" max="5380" width="3.85546875" style="44" customWidth="1"/>
    <col min="5381" max="5381" width="20.28515625" style="44" customWidth="1"/>
    <col min="5382" max="5386" width="6.42578125" style="44" customWidth="1"/>
    <col min="5387" max="5387" width="5.7109375" style="44" customWidth="1"/>
    <col min="5388" max="5391" width="6.42578125" style="44" customWidth="1"/>
    <col min="5392" max="5392" width="5.28515625" style="44" customWidth="1"/>
    <col min="5393" max="5393" width="6.42578125" style="44" customWidth="1"/>
    <col min="5394" max="5394" width="5.7109375" style="44" customWidth="1"/>
    <col min="5395" max="5396" width="6.42578125" style="44" customWidth="1"/>
    <col min="5397" max="5397" width="7.28515625" style="44" customWidth="1"/>
    <col min="5398" max="5406" width="6.42578125" style="44" customWidth="1"/>
    <col min="5407" max="5407" width="7" style="44" customWidth="1"/>
    <col min="5408" max="5413" width="6.42578125" style="44" customWidth="1"/>
    <col min="5414" max="5417" width="0" style="44" hidden="1" customWidth="1"/>
    <col min="5418" max="5418" width="7.28515625" style="44" customWidth="1"/>
    <col min="5419" max="5419" width="7.7109375" style="44" customWidth="1"/>
    <col min="5420" max="5420" width="7.85546875" style="44" customWidth="1"/>
    <col min="5421" max="5421" width="6.28515625" style="44" customWidth="1"/>
    <col min="5422" max="5422" width="6.7109375" style="44" customWidth="1"/>
    <col min="5423" max="5444" width="0" style="44" hidden="1" customWidth="1"/>
    <col min="5445" max="5635" width="8.7109375" style="44"/>
    <col min="5636" max="5636" width="3.85546875" style="44" customWidth="1"/>
    <col min="5637" max="5637" width="20.28515625" style="44" customWidth="1"/>
    <col min="5638" max="5642" width="6.42578125" style="44" customWidth="1"/>
    <col min="5643" max="5643" width="5.7109375" style="44" customWidth="1"/>
    <col min="5644" max="5647" width="6.42578125" style="44" customWidth="1"/>
    <col min="5648" max="5648" width="5.28515625" style="44" customWidth="1"/>
    <col min="5649" max="5649" width="6.42578125" style="44" customWidth="1"/>
    <col min="5650" max="5650" width="5.7109375" style="44" customWidth="1"/>
    <col min="5651" max="5652" width="6.42578125" style="44" customWidth="1"/>
    <col min="5653" max="5653" width="7.28515625" style="44" customWidth="1"/>
    <col min="5654" max="5662" width="6.42578125" style="44" customWidth="1"/>
    <col min="5663" max="5663" width="7" style="44" customWidth="1"/>
    <col min="5664" max="5669" width="6.42578125" style="44" customWidth="1"/>
    <col min="5670" max="5673" width="0" style="44" hidden="1" customWidth="1"/>
    <col min="5674" max="5674" width="7.28515625" style="44" customWidth="1"/>
    <col min="5675" max="5675" width="7.7109375" style="44" customWidth="1"/>
    <col min="5676" max="5676" width="7.85546875" style="44" customWidth="1"/>
    <col min="5677" max="5677" width="6.28515625" style="44" customWidth="1"/>
    <col min="5678" max="5678" width="6.7109375" style="44" customWidth="1"/>
    <col min="5679" max="5700" width="0" style="44" hidden="1" customWidth="1"/>
    <col min="5701" max="5891" width="8.7109375" style="44"/>
    <col min="5892" max="5892" width="3.85546875" style="44" customWidth="1"/>
    <col min="5893" max="5893" width="20.28515625" style="44" customWidth="1"/>
    <col min="5894" max="5898" width="6.42578125" style="44" customWidth="1"/>
    <col min="5899" max="5899" width="5.7109375" style="44" customWidth="1"/>
    <col min="5900" max="5903" width="6.42578125" style="44" customWidth="1"/>
    <col min="5904" max="5904" width="5.28515625" style="44" customWidth="1"/>
    <col min="5905" max="5905" width="6.42578125" style="44" customWidth="1"/>
    <col min="5906" max="5906" width="5.7109375" style="44" customWidth="1"/>
    <col min="5907" max="5908" width="6.42578125" style="44" customWidth="1"/>
    <col min="5909" max="5909" width="7.28515625" style="44" customWidth="1"/>
    <col min="5910" max="5918" width="6.42578125" style="44" customWidth="1"/>
    <col min="5919" max="5919" width="7" style="44" customWidth="1"/>
    <col min="5920" max="5925" width="6.42578125" style="44" customWidth="1"/>
    <col min="5926" max="5929" width="0" style="44" hidden="1" customWidth="1"/>
    <col min="5930" max="5930" width="7.28515625" style="44" customWidth="1"/>
    <col min="5931" max="5931" width="7.7109375" style="44" customWidth="1"/>
    <col min="5932" max="5932" width="7.85546875" style="44" customWidth="1"/>
    <col min="5933" max="5933" width="6.28515625" style="44" customWidth="1"/>
    <col min="5934" max="5934" width="6.7109375" style="44" customWidth="1"/>
    <col min="5935" max="5956" width="0" style="44" hidden="1" customWidth="1"/>
    <col min="5957" max="6147" width="8.7109375" style="44"/>
    <col min="6148" max="6148" width="3.85546875" style="44" customWidth="1"/>
    <col min="6149" max="6149" width="20.28515625" style="44" customWidth="1"/>
    <col min="6150" max="6154" width="6.42578125" style="44" customWidth="1"/>
    <col min="6155" max="6155" width="5.7109375" style="44" customWidth="1"/>
    <col min="6156" max="6159" width="6.42578125" style="44" customWidth="1"/>
    <col min="6160" max="6160" width="5.28515625" style="44" customWidth="1"/>
    <col min="6161" max="6161" width="6.42578125" style="44" customWidth="1"/>
    <col min="6162" max="6162" width="5.7109375" style="44" customWidth="1"/>
    <col min="6163" max="6164" width="6.42578125" style="44" customWidth="1"/>
    <col min="6165" max="6165" width="7.28515625" style="44" customWidth="1"/>
    <col min="6166" max="6174" width="6.42578125" style="44" customWidth="1"/>
    <col min="6175" max="6175" width="7" style="44" customWidth="1"/>
    <col min="6176" max="6181" width="6.42578125" style="44" customWidth="1"/>
    <col min="6182" max="6185" width="0" style="44" hidden="1" customWidth="1"/>
    <col min="6186" max="6186" width="7.28515625" style="44" customWidth="1"/>
    <col min="6187" max="6187" width="7.7109375" style="44" customWidth="1"/>
    <col min="6188" max="6188" width="7.85546875" style="44" customWidth="1"/>
    <col min="6189" max="6189" width="6.28515625" style="44" customWidth="1"/>
    <col min="6190" max="6190" width="6.7109375" style="44" customWidth="1"/>
    <col min="6191" max="6212" width="0" style="44" hidden="1" customWidth="1"/>
    <col min="6213" max="6403" width="8.7109375" style="44"/>
    <col min="6404" max="6404" width="3.85546875" style="44" customWidth="1"/>
    <col min="6405" max="6405" width="20.28515625" style="44" customWidth="1"/>
    <col min="6406" max="6410" width="6.42578125" style="44" customWidth="1"/>
    <col min="6411" max="6411" width="5.7109375" style="44" customWidth="1"/>
    <col min="6412" max="6415" width="6.42578125" style="44" customWidth="1"/>
    <col min="6416" max="6416" width="5.28515625" style="44" customWidth="1"/>
    <col min="6417" max="6417" width="6.42578125" style="44" customWidth="1"/>
    <col min="6418" max="6418" width="5.7109375" style="44" customWidth="1"/>
    <col min="6419" max="6420" width="6.42578125" style="44" customWidth="1"/>
    <col min="6421" max="6421" width="7.28515625" style="44" customWidth="1"/>
    <col min="6422" max="6430" width="6.42578125" style="44" customWidth="1"/>
    <col min="6431" max="6431" width="7" style="44" customWidth="1"/>
    <col min="6432" max="6437" width="6.42578125" style="44" customWidth="1"/>
    <col min="6438" max="6441" width="0" style="44" hidden="1" customWidth="1"/>
    <col min="6442" max="6442" width="7.28515625" style="44" customWidth="1"/>
    <col min="6443" max="6443" width="7.7109375" style="44" customWidth="1"/>
    <col min="6444" max="6444" width="7.85546875" style="44" customWidth="1"/>
    <col min="6445" max="6445" width="6.28515625" style="44" customWidth="1"/>
    <col min="6446" max="6446" width="6.7109375" style="44" customWidth="1"/>
    <col min="6447" max="6468" width="0" style="44" hidden="1" customWidth="1"/>
    <col min="6469" max="6659" width="8.7109375" style="44"/>
    <col min="6660" max="6660" width="3.85546875" style="44" customWidth="1"/>
    <col min="6661" max="6661" width="20.28515625" style="44" customWidth="1"/>
    <col min="6662" max="6666" width="6.42578125" style="44" customWidth="1"/>
    <col min="6667" max="6667" width="5.7109375" style="44" customWidth="1"/>
    <col min="6668" max="6671" width="6.42578125" style="44" customWidth="1"/>
    <col min="6672" max="6672" width="5.28515625" style="44" customWidth="1"/>
    <col min="6673" max="6673" width="6.42578125" style="44" customWidth="1"/>
    <col min="6674" max="6674" width="5.7109375" style="44" customWidth="1"/>
    <col min="6675" max="6676" width="6.42578125" style="44" customWidth="1"/>
    <col min="6677" max="6677" width="7.28515625" style="44" customWidth="1"/>
    <col min="6678" max="6686" width="6.42578125" style="44" customWidth="1"/>
    <col min="6687" max="6687" width="7" style="44" customWidth="1"/>
    <col min="6688" max="6693" width="6.42578125" style="44" customWidth="1"/>
    <col min="6694" max="6697" width="0" style="44" hidden="1" customWidth="1"/>
    <col min="6698" max="6698" width="7.28515625" style="44" customWidth="1"/>
    <col min="6699" max="6699" width="7.7109375" style="44" customWidth="1"/>
    <col min="6700" max="6700" width="7.85546875" style="44" customWidth="1"/>
    <col min="6701" max="6701" width="6.28515625" style="44" customWidth="1"/>
    <col min="6702" max="6702" width="6.7109375" style="44" customWidth="1"/>
    <col min="6703" max="6724" width="0" style="44" hidden="1" customWidth="1"/>
    <col min="6725" max="6915" width="8.7109375" style="44"/>
    <col min="6916" max="6916" width="3.85546875" style="44" customWidth="1"/>
    <col min="6917" max="6917" width="20.28515625" style="44" customWidth="1"/>
    <col min="6918" max="6922" width="6.42578125" style="44" customWidth="1"/>
    <col min="6923" max="6923" width="5.7109375" style="44" customWidth="1"/>
    <col min="6924" max="6927" width="6.42578125" style="44" customWidth="1"/>
    <col min="6928" max="6928" width="5.28515625" style="44" customWidth="1"/>
    <col min="6929" max="6929" width="6.42578125" style="44" customWidth="1"/>
    <col min="6930" max="6930" width="5.7109375" style="44" customWidth="1"/>
    <col min="6931" max="6932" width="6.42578125" style="44" customWidth="1"/>
    <col min="6933" max="6933" width="7.28515625" style="44" customWidth="1"/>
    <col min="6934" max="6942" width="6.42578125" style="44" customWidth="1"/>
    <col min="6943" max="6943" width="7" style="44" customWidth="1"/>
    <col min="6944" max="6949" width="6.42578125" style="44" customWidth="1"/>
    <col min="6950" max="6953" width="0" style="44" hidden="1" customWidth="1"/>
    <col min="6954" max="6954" width="7.28515625" style="44" customWidth="1"/>
    <col min="6955" max="6955" width="7.7109375" style="44" customWidth="1"/>
    <col min="6956" max="6956" width="7.85546875" style="44" customWidth="1"/>
    <col min="6957" max="6957" width="6.28515625" style="44" customWidth="1"/>
    <col min="6958" max="6958" width="6.7109375" style="44" customWidth="1"/>
    <col min="6959" max="6980" width="0" style="44" hidden="1" customWidth="1"/>
    <col min="6981" max="7171" width="8.7109375" style="44"/>
    <col min="7172" max="7172" width="3.85546875" style="44" customWidth="1"/>
    <col min="7173" max="7173" width="20.28515625" style="44" customWidth="1"/>
    <col min="7174" max="7178" width="6.42578125" style="44" customWidth="1"/>
    <col min="7179" max="7179" width="5.7109375" style="44" customWidth="1"/>
    <col min="7180" max="7183" width="6.42578125" style="44" customWidth="1"/>
    <col min="7184" max="7184" width="5.28515625" style="44" customWidth="1"/>
    <col min="7185" max="7185" width="6.42578125" style="44" customWidth="1"/>
    <col min="7186" max="7186" width="5.7109375" style="44" customWidth="1"/>
    <col min="7187" max="7188" width="6.42578125" style="44" customWidth="1"/>
    <col min="7189" max="7189" width="7.28515625" style="44" customWidth="1"/>
    <col min="7190" max="7198" width="6.42578125" style="44" customWidth="1"/>
    <col min="7199" max="7199" width="7" style="44" customWidth="1"/>
    <col min="7200" max="7205" width="6.42578125" style="44" customWidth="1"/>
    <col min="7206" max="7209" width="0" style="44" hidden="1" customWidth="1"/>
    <col min="7210" max="7210" width="7.28515625" style="44" customWidth="1"/>
    <col min="7211" max="7211" width="7.7109375" style="44" customWidth="1"/>
    <col min="7212" max="7212" width="7.85546875" style="44" customWidth="1"/>
    <col min="7213" max="7213" width="6.28515625" style="44" customWidth="1"/>
    <col min="7214" max="7214" width="6.7109375" style="44" customWidth="1"/>
    <col min="7215" max="7236" width="0" style="44" hidden="1" customWidth="1"/>
    <col min="7237" max="7427" width="8.7109375" style="44"/>
    <col min="7428" max="7428" width="3.85546875" style="44" customWidth="1"/>
    <col min="7429" max="7429" width="20.28515625" style="44" customWidth="1"/>
    <col min="7430" max="7434" width="6.42578125" style="44" customWidth="1"/>
    <col min="7435" max="7435" width="5.7109375" style="44" customWidth="1"/>
    <col min="7436" max="7439" width="6.42578125" style="44" customWidth="1"/>
    <col min="7440" max="7440" width="5.28515625" style="44" customWidth="1"/>
    <col min="7441" max="7441" width="6.42578125" style="44" customWidth="1"/>
    <col min="7442" max="7442" width="5.7109375" style="44" customWidth="1"/>
    <col min="7443" max="7444" width="6.42578125" style="44" customWidth="1"/>
    <col min="7445" max="7445" width="7.28515625" style="44" customWidth="1"/>
    <col min="7446" max="7454" width="6.42578125" style="44" customWidth="1"/>
    <col min="7455" max="7455" width="7" style="44" customWidth="1"/>
    <col min="7456" max="7461" width="6.42578125" style="44" customWidth="1"/>
    <col min="7462" max="7465" width="0" style="44" hidden="1" customWidth="1"/>
    <col min="7466" max="7466" width="7.28515625" style="44" customWidth="1"/>
    <col min="7467" max="7467" width="7.7109375" style="44" customWidth="1"/>
    <col min="7468" max="7468" width="7.85546875" style="44" customWidth="1"/>
    <col min="7469" max="7469" width="6.28515625" style="44" customWidth="1"/>
    <col min="7470" max="7470" width="6.7109375" style="44" customWidth="1"/>
    <col min="7471" max="7492" width="0" style="44" hidden="1" customWidth="1"/>
    <col min="7493" max="7683" width="8.7109375" style="44"/>
    <col min="7684" max="7684" width="3.85546875" style="44" customWidth="1"/>
    <col min="7685" max="7685" width="20.28515625" style="44" customWidth="1"/>
    <col min="7686" max="7690" width="6.42578125" style="44" customWidth="1"/>
    <col min="7691" max="7691" width="5.7109375" style="44" customWidth="1"/>
    <col min="7692" max="7695" width="6.42578125" style="44" customWidth="1"/>
    <col min="7696" max="7696" width="5.28515625" style="44" customWidth="1"/>
    <col min="7697" max="7697" width="6.42578125" style="44" customWidth="1"/>
    <col min="7698" max="7698" width="5.7109375" style="44" customWidth="1"/>
    <col min="7699" max="7700" width="6.42578125" style="44" customWidth="1"/>
    <col min="7701" max="7701" width="7.28515625" style="44" customWidth="1"/>
    <col min="7702" max="7710" width="6.42578125" style="44" customWidth="1"/>
    <col min="7711" max="7711" width="7" style="44" customWidth="1"/>
    <col min="7712" max="7717" width="6.42578125" style="44" customWidth="1"/>
    <col min="7718" max="7721" width="0" style="44" hidden="1" customWidth="1"/>
    <col min="7722" max="7722" width="7.28515625" style="44" customWidth="1"/>
    <col min="7723" max="7723" width="7.7109375" style="44" customWidth="1"/>
    <col min="7724" max="7724" width="7.85546875" style="44" customWidth="1"/>
    <col min="7725" max="7725" width="6.28515625" style="44" customWidth="1"/>
    <col min="7726" max="7726" width="6.7109375" style="44" customWidth="1"/>
    <col min="7727" max="7748" width="0" style="44" hidden="1" customWidth="1"/>
    <col min="7749" max="7939" width="8.7109375" style="44"/>
    <col min="7940" max="7940" width="3.85546875" style="44" customWidth="1"/>
    <col min="7941" max="7941" width="20.28515625" style="44" customWidth="1"/>
    <col min="7942" max="7946" width="6.42578125" style="44" customWidth="1"/>
    <col min="7947" max="7947" width="5.7109375" style="44" customWidth="1"/>
    <col min="7948" max="7951" width="6.42578125" style="44" customWidth="1"/>
    <col min="7952" max="7952" width="5.28515625" style="44" customWidth="1"/>
    <col min="7953" max="7953" width="6.42578125" style="44" customWidth="1"/>
    <col min="7954" max="7954" width="5.7109375" style="44" customWidth="1"/>
    <col min="7955" max="7956" width="6.42578125" style="44" customWidth="1"/>
    <col min="7957" max="7957" width="7.28515625" style="44" customWidth="1"/>
    <col min="7958" max="7966" width="6.42578125" style="44" customWidth="1"/>
    <col min="7967" max="7967" width="7" style="44" customWidth="1"/>
    <col min="7968" max="7973" width="6.42578125" style="44" customWidth="1"/>
    <col min="7974" max="7977" width="0" style="44" hidden="1" customWidth="1"/>
    <col min="7978" max="7978" width="7.28515625" style="44" customWidth="1"/>
    <col min="7979" max="7979" width="7.7109375" style="44" customWidth="1"/>
    <col min="7980" max="7980" width="7.85546875" style="44" customWidth="1"/>
    <col min="7981" max="7981" width="6.28515625" style="44" customWidth="1"/>
    <col min="7982" max="7982" width="6.7109375" style="44" customWidth="1"/>
    <col min="7983" max="8004" width="0" style="44" hidden="1" customWidth="1"/>
    <col min="8005" max="8195" width="8.7109375" style="44"/>
    <col min="8196" max="8196" width="3.85546875" style="44" customWidth="1"/>
    <col min="8197" max="8197" width="20.28515625" style="44" customWidth="1"/>
    <col min="8198" max="8202" width="6.42578125" style="44" customWidth="1"/>
    <col min="8203" max="8203" width="5.7109375" style="44" customWidth="1"/>
    <col min="8204" max="8207" width="6.42578125" style="44" customWidth="1"/>
    <col min="8208" max="8208" width="5.28515625" style="44" customWidth="1"/>
    <col min="8209" max="8209" width="6.42578125" style="44" customWidth="1"/>
    <col min="8210" max="8210" width="5.7109375" style="44" customWidth="1"/>
    <col min="8211" max="8212" width="6.42578125" style="44" customWidth="1"/>
    <col min="8213" max="8213" width="7.28515625" style="44" customWidth="1"/>
    <col min="8214" max="8222" width="6.42578125" style="44" customWidth="1"/>
    <col min="8223" max="8223" width="7" style="44" customWidth="1"/>
    <col min="8224" max="8229" width="6.42578125" style="44" customWidth="1"/>
    <col min="8230" max="8233" width="0" style="44" hidden="1" customWidth="1"/>
    <col min="8234" max="8234" width="7.28515625" style="44" customWidth="1"/>
    <col min="8235" max="8235" width="7.7109375" style="44" customWidth="1"/>
    <col min="8236" max="8236" width="7.85546875" style="44" customWidth="1"/>
    <col min="8237" max="8237" width="6.28515625" style="44" customWidth="1"/>
    <col min="8238" max="8238" width="6.7109375" style="44" customWidth="1"/>
    <col min="8239" max="8260" width="0" style="44" hidden="1" customWidth="1"/>
    <col min="8261" max="8451" width="8.7109375" style="44"/>
    <col min="8452" max="8452" width="3.85546875" style="44" customWidth="1"/>
    <col min="8453" max="8453" width="20.28515625" style="44" customWidth="1"/>
    <col min="8454" max="8458" width="6.42578125" style="44" customWidth="1"/>
    <col min="8459" max="8459" width="5.7109375" style="44" customWidth="1"/>
    <col min="8460" max="8463" width="6.42578125" style="44" customWidth="1"/>
    <col min="8464" max="8464" width="5.28515625" style="44" customWidth="1"/>
    <col min="8465" max="8465" width="6.42578125" style="44" customWidth="1"/>
    <col min="8466" max="8466" width="5.7109375" style="44" customWidth="1"/>
    <col min="8467" max="8468" width="6.42578125" style="44" customWidth="1"/>
    <col min="8469" max="8469" width="7.28515625" style="44" customWidth="1"/>
    <col min="8470" max="8478" width="6.42578125" style="44" customWidth="1"/>
    <col min="8479" max="8479" width="7" style="44" customWidth="1"/>
    <col min="8480" max="8485" width="6.42578125" style="44" customWidth="1"/>
    <col min="8486" max="8489" width="0" style="44" hidden="1" customWidth="1"/>
    <col min="8490" max="8490" width="7.28515625" style="44" customWidth="1"/>
    <col min="8491" max="8491" width="7.7109375" style="44" customWidth="1"/>
    <col min="8492" max="8492" width="7.85546875" style="44" customWidth="1"/>
    <col min="8493" max="8493" width="6.28515625" style="44" customWidth="1"/>
    <col min="8494" max="8494" width="6.7109375" style="44" customWidth="1"/>
    <col min="8495" max="8516" width="0" style="44" hidden="1" customWidth="1"/>
    <col min="8517" max="8707" width="8.7109375" style="44"/>
    <col min="8708" max="8708" width="3.85546875" style="44" customWidth="1"/>
    <col min="8709" max="8709" width="20.28515625" style="44" customWidth="1"/>
    <col min="8710" max="8714" width="6.42578125" style="44" customWidth="1"/>
    <col min="8715" max="8715" width="5.7109375" style="44" customWidth="1"/>
    <col min="8716" max="8719" width="6.42578125" style="44" customWidth="1"/>
    <col min="8720" max="8720" width="5.28515625" style="44" customWidth="1"/>
    <col min="8721" max="8721" width="6.42578125" style="44" customWidth="1"/>
    <col min="8722" max="8722" width="5.7109375" style="44" customWidth="1"/>
    <col min="8723" max="8724" width="6.42578125" style="44" customWidth="1"/>
    <col min="8725" max="8725" width="7.28515625" style="44" customWidth="1"/>
    <col min="8726" max="8734" width="6.42578125" style="44" customWidth="1"/>
    <col min="8735" max="8735" width="7" style="44" customWidth="1"/>
    <col min="8736" max="8741" width="6.42578125" style="44" customWidth="1"/>
    <col min="8742" max="8745" width="0" style="44" hidden="1" customWidth="1"/>
    <col min="8746" max="8746" width="7.28515625" style="44" customWidth="1"/>
    <col min="8747" max="8747" width="7.7109375" style="44" customWidth="1"/>
    <col min="8748" max="8748" width="7.85546875" style="44" customWidth="1"/>
    <col min="8749" max="8749" width="6.28515625" style="44" customWidth="1"/>
    <col min="8750" max="8750" width="6.7109375" style="44" customWidth="1"/>
    <col min="8751" max="8772" width="0" style="44" hidden="1" customWidth="1"/>
    <col min="8773" max="8963" width="8.7109375" style="44"/>
    <col min="8964" max="8964" width="3.85546875" style="44" customWidth="1"/>
    <col min="8965" max="8965" width="20.28515625" style="44" customWidth="1"/>
    <col min="8966" max="8970" width="6.42578125" style="44" customWidth="1"/>
    <col min="8971" max="8971" width="5.7109375" style="44" customWidth="1"/>
    <col min="8972" max="8975" width="6.42578125" style="44" customWidth="1"/>
    <col min="8976" max="8976" width="5.28515625" style="44" customWidth="1"/>
    <col min="8977" max="8977" width="6.42578125" style="44" customWidth="1"/>
    <col min="8978" max="8978" width="5.7109375" style="44" customWidth="1"/>
    <col min="8979" max="8980" width="6.42578125" style="44" customWidth="1"/>
    <col min="8981" max="8981" width="7.28515625" style="44" customWidth="1"/>
    <col min="8982" max="8990" width="6.42578125" style="44" customWidth="1"/>
    <col min="8991" max="8991" width="7" style="44" customWidth="1"/>
    <col min="8992" max="8997" width="6.42578125" style="44" customWidth="1"/>
    <col min="8998" max="9001" width="0" style="44" hidden="1" customWidth="1"/>
    <col min="9002" max="9002" width="7.28515625" style="44" customWidth="1"/>
    <col min="9003" max="9003" width="7.7109375" style="44" customWidth="1"/>
    <col min="9004" max="9004" width="7.85546875" style="44" customWidth="1"/>
    <col min="9005" max="9005" width="6.28515625" style="44" customWidth="1"/>
    <col min="9006" max="9006" width="6.7109375" style="44" customWidth="1"/>
    <col min="9007" max="9028" width="0" style="44" hidden="1" customWidth="1"/>
    <col min="9029" max="9219" width="8.7109375" style="44"/>
    <col min="9220" max="9220" width="3.85546875" style="44" customWidth="1"/>
    <col min="9221" max="9221" width="20.28515625" style="44" customWidth="1"/>
    <col min="9222" max="9226" width="6.42578125" style="44" customWidth="1"/>
    <col min="9227" max="9227" width="5.7109375" style="44" customWidth="1"/>
    <col min="9228" max="9231" width="6.42578125" style="44" customWidth="1"/>
    <col min="9232" max="9232" width="5.28515625" style="44" customWidth="1"/>
    <col min="9233" max="9233" width="6.42578125" style="44" customWidth="1"/>
    <col min="9234" max="9234" width="5.7109375" style="44" customWidth="1"/>
    <col min="9235" max="9236" width="6.42578125" style="44" customWidth="1"/>
    <col min="9237" max="9237" width="7.28515625" style="44" customWidth="1"/>
    <col min="9238" max="9246" width="6.42578125" style="44" customWidth="1"/>
    <col min="9247" max="9247" width="7" style="44" customWidth="1"/>
    <col min="9248" max="9253" width="6.42578125" style="44" customWidth="1"/>
    <col min="9254" max="9257" width="0" style="44" hidden="1" customWidth="1"/>
    <col min="9258" max="9258" width="7.28515625" style="44" customWidth="1"/>
    <col min="9259" max="9259" width="7.7109375" style="44" customWidth="1"/>
    <col min="9260" max="9260" width="7.85546875" style="44" customWidth="1"/>
    <col min="9261" max="9261" width="6.28515625" style="44" customWidth="1"/>
    <col min="9262" max="9262" width="6.7109375" style="44" customWidth="1"/>
    <col min="9263" max="9284" width="0" style="44" hidden="1" customWidth="1"/>
    <col min="9285" max="9475" width="8.7109375" style="44"/>
    <col min="9476" max="9476" width="3.85546875" style="44" customWidth="1"/>
    <col min="9477" max="9477" width="20.28515625" style="44" customWidth="1"/>
    <col min="9478" max="9482" width="6.42578125" style="44" customWidth="1"/>
    <col min="9483" max="9483" width="5.7109375" style="44" customWidth="1"/>
    <col min="9484" max="9487" width="6.42578125" style="44" customWidth="1"/>
    <col min="9488" max="9488" width="5.28515625" style="44" customWidth="1"/>
    <col min="9489" max="9489" width="6.42578125" style="44" customWidth="1"/>
    <col min="9490" max="9490" width="5.7109375" style="44" customWidth="1"/>
    <col min="9491" max="9492" width="6.42578125" style="44" customWidth="1"/>
    <col min="9493" max="9493" width="7.28515625" style="44" customWidth="1"/>
    <col min="9494" max="9502" width="6.42578125" style="44" customWidth="1"/>
    <col min="9503" max="9503" width="7" style="44" customWidth="1"/>
    <col min="9504" max="9509" width="6.42578125" style="44" customWidth="1"/>
    <col min="9510" max="9513" width="0" style="44" hidden="1" customWidth="1"/>
    <col min="9514" max="9514" width="7.28515625" style="44" customWidth="1"/>
    <col min="9515" max="9515" width="7.7109375" style="44" customWidth="1"/>
    <col min="9516" max="9516" width="7.85546875" style="44" customWidth="1"/>
    <col min="9517" max="9517" width="6.28515625" style="44" customWidth="1"/>
    <col min="9518" max="9518" width="6.7109375" style="44" customWidth="1"/>
    <col min="9519" max="9540" width="0" style="44" hidden="1" customWidth="1"/>
    <col min="9541" max="9731" width="8.7109375" style="44"/>
    <col min="9732" max="9732" width="3.85546875" style="44" customWidth="1"/>
    <col min="9733" max="9733" width="20.28515625" style="44" customWidth="1"/>
    <col min="9734" max="9738" width="6.42578125" style="44" customWidth="1"/>
    <col min="9739" max="9739" width="5.7109375" style="44" customWidth="1"/>
    <col min="9740" max="9743" width="6.42578125" style="44" customWidth="1"/>
    <col min="9744" max="9744" width="5.28515625" style="44" customWidth="1"/>
    <col min="9745" max="9745" width="6.42578125" style="44" customWidth="1"/>
    <col min="9746" max="9746" width="5.7109375" style="44" customWidth="1"/>
    <col min="9747" max="9748" width="6.42578125" style="44" customWidth="1"/>
    <col min="9749" max="9749" width="7.28515625" style="44" customWidth="1"/>
    <col min="9750" max="9758" width="6.42578125" style="44" customWidth="1"/>
    <col min="9759" max="9759" width="7" style="44" customWidth="1"/>
    <col min="9760" max="9765" width="6.42578125" style="44" customWidth="1"/>
    <col min="9766" max="9769" width="0" style="44" hidden="1" customWidth="1"/>
    <col min="9770" max="9770" width="7.28515625" style="44" customWidth="1"/>
    <col min="9771" max="9771" width="7.7109375" style="44" customWidth="1"/>
    <col min="9772" max="9772" width="7.85546875" style="44" customWidth="1"/>
    <col min="9773" max="9773" width="6.28515625" style="44" customWidth="1"/>
    <col min="9774" max="9774" width="6.7109375" style="44" customWidth="1"/>
    <col min="9775" max="9796" width="0" style="44" hidden="1" customWidth="1"/>
    <col min="9797" max="9987" width="8.7109375" style="44"/>
    <col min="9988" max="9988" width="3.85546875" style="44" customWidth="1"/>
    <col min="9989" max="9989" width="20.28515625" style="44" customWidth="1"/>
    <col min="9990" max="9994" width="6.42578125" style="44" customWidth="1"/>
    <col min="9995" max="9995" width="5.7109375" style="44" customWidth="1"/>
    <col min="9996" max="9999" width="6.42578125" style="44" customWidth="1"/>
    <col min="10000" max="10000" width="5.28515625" style="44" customWidth="1"/>
    <col min="10001" max="10001" width="6.42578125" style="44" customWidth="1"/>
    <col min="10002" max="10002" width="5.7109375" style="44" customWidth="1"/>
    <col min="10003" max="10004" width="6.42578125" style="44" customWidth="1"/>
    <col min="10005" max="10005" width="7.28515625" style="44" customWidth="1"/>
    <col min="10006" max="10014" width="6.42578125" style="44" customWidth="1"/>
    <col min="10015" max="10015" width="7" style="44" customWidth="1"/>
    <col min="10016" max="10021" width="6.42578125" style="44" customWidth="1"/>
    <col min="10022" max="10025" width="0" style="44" hidden="1" customWidth="1"/>
    <col min="10026" max="10026" width="7.28515625" style="44" customWidth="1"/>
    <col min="10027" max="10027" width="7.7109375" style="44" customWidth="1"/>
    <col min="10028" max="10028" width="7.85546875" style="44" customWidth="1"/>
    <col min="10029" max="10029" width="6.28515625" style="44" customWidth="1"/>
    <col min="10030" max="10030" width="6.7109375" style="44" customWidth="1"/>
    <col min="10031" max="10052" width="0" style="44" hidden="1" customWidth="1"/>
    <col min="10053" max="10243" width="8.7109375" style="44"/>
    <col min="10244" max="10244" width="3.85546875" style="44" customWidth="1"/>
    <col min="10245" max="10245" width="20.28515625" style="44" customWidth="1"/>
    <col min="10246" max="10250" width="6.42578125" style="44" customWidth="1"/>
    <col min="10251" max="10251" width="5.7109375" style="44" customWidth="1"/>
    <col min="10252" max="10255" width="6.42578125" style="44" customWidth="1"/>
    <col min="10256" max="10256" width="5.28515625" style="44" customWidth="1"/>
    <col min="10257" max="10257" width="6.42578125" style="44" customWidth="1"/>
    <col min="10258" max="10258" width="5.7109375" style="44" customWidth="1"/>
    <col min="10259" max="10260" width="6.42578125" style="44" customWidth="1"/>
    <col min="10261" max="10261" width="7.28515625" style="44" customWidth="1"/>
    <col min="10262" max="10270" width="6.42578125" style="44" customWidth="1"/>
    <col min="10271" max="10271" width="7" style="44" customWidth="1"/>
    <col min="10272" max="10277" width="6.42578125" style="44" customWidth="1"/>
    <col min="10278" max="10281" width="0" style="44" hidden="1" customWidth="1"/>
    <col min="10282" max="10282" width="7.28515625" style="44" customWidth="1"/>
    <col min="10283" max="10283" width="7.7109375" style="44" customWidth="1"/>
    <col min="10284" max="10284" width="7.85546875" style="44" customWidth="1"/>
    <col min="10285" max="10285" width="6.28515625" style="44" customWidth="1"/>
    <col min="10286" max="10286" width="6.7109375" style="44" customWidth="1"/>
    <col min="10287" max="10308" width="0" style="44" hidden="1" customWidth="1"/>
    <col min="10309" max="10499" width="8.7109375" style="44"/>
    <col min="10500" max="10500" width="3.85546875" style="44" customWidth="1"/>
    <col min="10501" max="10501" width="20.28515625" style="44" customWidth="1"/>
    <col min="10502" max="10506" width="6.42578125" style="44" customWidth="1"/>
    <col min="10507" max="10507" width="5.7109375" style="44" customWidth="1"/>
    <col min="10508" max="10511" width="6.42578125" style="44" customWidth="1"/>
    <col min="10512" max="10512" width="5.28515625" style="44" customWidth="1"/>
    <col min="10513" max="10513" width="6.42578125" style="44" customWidth="1"/>
    <col min="10514" max="10514" width="5.7109375" style="44" customWidth="1"/>
    <col min="10515" max="10516" width="6.42578125" style="44" customWidth="1"/>
    <col min="10517" max="10517" width="7.28515625" style="44" customWidth="1"/>
    <col min="10518" max="10526" width="6.42578125" style="44" customWidth="1"/>
    <col min="10527" max="10527" width="7" style="44" customWidth="1"/>
    <col min="10528" max="10533" width="6.42578125" style="44" customWidth="1"/>
    <col min="10534" max="10537" width="0" style="44" hidden="1" customWidth="1"/>
    <col min="10538" max="10538" width="7.28515625" style="44" customWidth="1"/>
    <col min="10539" max="10539" width="7.7109375" style="44" customWidth="1"/>
    <col min="10540" max="10540" width="7.85546875" style="44" customWidth="1"/>
    <col min="10541" max="10541" width="6.28515625" style="44" customWidth="1"/>
    <col min="10542" max="10542" width="6.7109375" style="44" customWidth="1"/>
    <col min="10543" max="10564" width="0" style="44" hidden="1" customWidth="1"/>
    <col min="10565" max="10755" width="8.7109375" style="44"/>
    <col min="10756" max="10756" width="3.85546875" style="44" customWidth="1"/>
    <col min="10757" max="10757" width="20.28515625" style="44" customWidth="1"/>
    <col min="10758" max="10762" width="6.42578125" style="44" customWidth="1"/>
    <col min="10763" max="10763" width="5.7109375" style="44" customWidth="1"/>
    <col min="10764" max="10767" width="6.42578125" style="44" customWidth="1"/>
    <col min="10768" max="10768" width="5.28515625" style="44" customWidth="1"/>
    <col min="10769" max="10769" width="6.42578125" style="44" customWidth="1"/>
    <col min="10770" max="10770" width="5.7109375" style="44" customWidth="1"/>
    <col min="10771" max="10772" width="6.42578125" style="44" customWidth="1"/>
    <col min="10773" max="10773" width="7.28515625" style="44" customWidth="1"/>
    <col min="10774" max="10782" width="6.42578125" style="44" customWidth="1"/>
    <col min="10783" max="10783" width="7" style="44" customWidth="1"/>
    <col min="10784" max="10789" width="6.42578125" style="44" customWidth="1"/>
    <col min="10790" max="10793" width="0" style="44" hidden="1" customWidth="1"/>
    <col min="10794" max="10794" width="7.28515625" style="44" customWidth="1"/>
    <col min="10795" max="10795" width="7.7109375" style="44" customWidth="1"/>
    <col min="10796" max="10796" width="7.85546875" style="44" customWidth="1"/>
    <col min="10797" max="10797" width="6.28515625" style="44" customWidth="1"/>
    <col min="10798" max="10798" width="6.7109375" style="44" customWidth="1"/>
    <col min="10799" max="10820" width="0" style="44" hidden="1" customWidth="1"/>
    <col min="10821" max="11011" width="8.7109375" style="44"/>
    <col min="11012" max="11012" width="3.85546875" style="44" customWidth="1"/>
    <col min="11013" max="11013" width="20.28515625" style="44" customWidth="1"/>
    <col min="11014" max="11018" width="6.42578125" style="44" customWidth="1"/>
    <col min="11019" max="11019" width="5.7109375" style="44" customWidth="1"/>
    <col min="11020" max="11023" width="6.42578125" style="44" customWidth="1"/>
    <col min="11024" max="11024" width="5.28515625" style="44" customWidth="1"/>
    <col min="11025" max="11025" width="6.42578125" style="44" customWidth="1"/>
    <col min="11026" max="11026" width="5.7109375" style="44" customWidth="1"/>
    <col min="11027" max="11028" width="6.42578125" style="44" customWidth="1"/>
    <col min="11029" max="11029" width="7.28515625" style="44" customWidth="1"/>
    <col min="11030" max="11038" width="6.42578125" style="44" customWidth="1"/>
    <col min="11039" max="11039" width="7" style="44" customWidth="1"/>
    <col min="11040" max="11045" width="6.42578125" style="44" customWidth="1"/>
    <col min="11046" max="11049" width="0" style="44" hidden="1" customWidth="1"/>
    <col min="11050" max="11050" width="7.28515625" style="44" customWidth="1"/>
    <col min="11051" max="11051" width="7.7109375" style="44" customWidth="1"/>
    <col min="11052" max="11052" width="7.85546875" style="44" customWidth="1"/>
    <col min="11053" max="11053" width="6.28515625" style="44" customWidth="1"/>
    <col min="11054" max="11054" width="6.7109375" style="44" customWidth="1"/>
    <col min="11055" max="11076" width="0" style="44" hidden="1" customWidth="1"/>
    <col min="11077" max="11267" width="8.7109375" style="44"/>
    <col min="11268" max="11268" width="3.85546875" style="44" customWidth="1"/>
    <col min="11269" max="11269" width="20.28515625" style="44" customWidth="1"/>
    <col min="11270" max="11274" width="6.42578125" style="44" customWidth="1"/>
    <col min="11275" max="11275" width="5.7109375" style="44" customWidth="1"/>
    <col min="11276" max="11279" width="6.42578125" style="44" customWidth="1"/>
    <col min="11280" max="11280" width="5.28515625" style="44" customWidth="1"/>
    <col min="11281" max="11281" width="6.42578125" style="44" customWidth="1"/>
    <col min="11282" max="11282" width="5.7109375" style="44" customWidth="1"/>
    <col min="11283" max="11284" width="6.42578125" style="44" customWidth="1"/>
    <col min="11285" max="11285" width="7.28515625" style="44" customWidth="1"/>
    <col min="11286" max="11294" width="6.42578125" style="44" customWidth="1"/>
    <col min="11295" max="11295" width="7" style="44" customWidth="1"/>
    <col min="11296" max="11301" width="6.42578125" style="44" customWidth="1"/>
    <col min="11302" max="11305" width="0" style="44" hidden="1" customWidth="1"/>
    <col min="11306" max="11306" width="7.28515625" style="44" customWidth="1"/>
    <col min="11307" max="11307" width="7.7109375" style="44" customWidth="1"/>
    <col min="11308" max="11308" width="7.85546875" style="44" customWidth="1"/>
    <col min="11309" max="11309" width="6.28515625" style="44" customWidth="1"/>
    <col min="11310" max="11310" width="6.7109375" style="44" customWidth="1"/>
    <col min="11311" max="11332" width="0" style="44" hidden="1" customWidth="1"/>
    <col min="11333" max="11523" width="8.7109375" style="44"/>
    <col min="11524" max="11524" width="3.85546875" style="44" customWidth="1"/>
    <col min="11525" max="11525" width="20.28515625" style="44" customWidth="1"/>
    <col min="11526" max="11530" width="6.42578125" style="44" customWidth="1"/>
    <col min="11531" max="11531" width="5.7109375" style="44" customWidth="1"/>
    <col min="11532" max="11535" width="6.42578125" style="44" customWidth="1"/>
    <col min="11536" max="11536" width="5.28515625" style="44" customWidth="1"/>
    <col min="11537" max="11537" width="6.42578125" style="44" customWidth="1"/>
    <col min="11538" max="11538" width="5.7109375" style="44" customWidth="1"/>
    <col min="11539" max="11540" width="6.42578125" style="44" customWidth="1"/>
    <col min="11541" max="11541" width="7.28515625" style="44" customWidth="1"/>
    <col min="11542" max="11550" width="6.42578125" style="44" customWidth="1"/>
    <col min="11551" max="11551" width="7" style="44" customWidth="1"/>
    <col min="11552" max="11557" width="6.42578125" style="44" customWidth="1"/>
    <col min="11558" max="11561" width="0" style="44" hidden="1" customWidth="1"/>
    <col min="11562" max="11562" width="7.28515625" style="44" customWidth="1"/>
    <col min="11563" max="11563" width="7.7109375" style="44" customWidth="1"/>
    <col min="11564" max="11564" width="7.85546875" style="44" customWidth="1"/>
    <col min="11565" max="11565" width="6.28515625" style="44" customWidth="1"/>
    <col min="11566" max="11566" width="6.7109375" style="44" customWidth="1"/>
    <col min="11567" max="11588" width="0" style="44" hidden="1" customWidth="1"/>
    <col min="11589" max="11779" width="8.7109375" style="44"/>
    <col min="11780" max="11780" width="3.85546875" style="44" customWidth="1"/>
    <col min="11781" max="11781" width="20.28515625" style="44" customWidth="1"/>
    <col min="11782" max="11786" width="6.42578125" style="44" customWidth="1"/>
    <col min="11787" max="11787" width="5.7109375" style="44" customWidth="1"/>
    <col min="11788" max="11791" width="6.42578125" style="44" customWidth="1"/>
    <col min="11792" max="11792" width="5.28515625" style="44" customWidth="1"/>
    <col min="11793" max="11793" width="6.42578125" style="44" customWidth="1"/>
    <col min="11794" max="11794" width="5.7109375" style="44" customWidth="1"/>
    <col min="11795" max="11796" width="6.42578125" style="44" customWidth="1"/>
    <col min="11797" max="11797" width="7.28515625" style="44" customWidth="1"/>
    <col min="11798" max="11806" width="6.42578125" style="44" customWidth="1"/>
    <col min="11807" max="11807" width="7" style="44" customWidth="1"/>
    <col min="11808" max="11813" width="6.42578125" style="44" customWidth="1"/>
    <col min="11814" max="11817" width="0" style="44" hidden="1" customWidth="1"/>
    <col min="11818" max="11818" width="7.28515625" style="44" customWidth="1"/>
    <col min="11819" max="11819" width="7.7109375" style="44" customWidth="1"/>
    <col min="11820" max="11820" width="7.85546875" style="44" customWidth="1"/>
    <col min="11821" max="11821" width="6.28515625" style="44" customWidth="1"/>
    <col min="11822" max="11822" width="6.7109375" style="44" customWidth="1"/>
    <col min="11823" max="11844" width="0" style="44" hidden="1" customWidth="1"/>
    <col min="11845" max="12035" width="8.7109375" style="44"/>
    <col min="12036" max="12036" width="3.85546875" style="44" customWidth="1"/>
    <col min="12037" max="12037" width="20.28515625" style="44" customWidth="1"/>
    <col min="12038" max="12042" width="6.42578125" style="44" customWidth="1"/>
    <col min="12043" max="12043" width="5.7109375" style="44" customWidth="1"/>
    <col min="12044" max="12047" width="6.42578125" style="44" customWidth="1"/>
    <col min="12048" max="12048" width="5.28515625" style="44" customWidth="1"/>
    <col min="12049" max="12049" width="6.42578125" style="44" customWidth="1"/>
    <col min="12050" max="12050" width="5.7109375" style="44" customWidth="1"/>
    <col min="12051" max="12052" width="6.42578125" style="44" customWidth="1"/>
    <col min="12053" max="12053" width="7.28515625" style="44" customWidth="1"/>
    <col min="12054" max="12062" width="6.42578125" style="44" customWidth="1"/>
    <col min="12063" max="12063" width="7" style="44" customWidth="1"/>
    <col min="12064" max="12069" width="6.42578125" style="44" customWidth="1"/>
    <col min="12070" max="12073" width="0" style="44" hidden="1" customWidth="1"/>
    <col min="12074" max="12074" width="7.28515625" style="44" customWidth="1"/>
    <col min="12075" max="12075" width="7.7109375" style="44" customWidth="1"/>
    <col min="12076" max="12076" width="7.85546875" style="44" customWidth="1"/>
    <col min="12077" max="12077" width="6.28515625" style="44" customWidth="1"/>
    <col min="12078" max="12078" width="6.7109375" style="44" customWidth="1"/>
    <col min="12079" max="12100" width="0" style="44" hidden="1" customWidth="1"/>
    <col min="12101" max="12291" width="8.7109375" style="44"/>
    <col min="12292" max="12292" width="3.85546875" style="44" customWidth="1"/>
    <col min="12293" max="12293" width="20.28515625" style="44" customWidth="1"/>
    <col min="12294" max="12298" width="6.42578125" style="44" customWidth="1"/>
    <col min="12299" max="12299" width="5.7109375" style="44" customWidth="1"/>
    <col min="12300" max="12303" width="6.42578125" style="44" customWidth="1"/>
    <col min="12304" max="12304" width="5.28515625" style="44" customWidth="1"/>
    <col min="12305" max="12305" width="6.42578125" style="44" customWidth="1"/>
    <col min="12306" max="12306" width="5.7109375" style="44" customWidth="1"/>
    <col min="12307" max="12308" width="6.42578125" style="44" customWidth="1"/>
    <col min="12309" max="12309" width="7.28515625" style="44" customWidth="1"/>
    <col min="12310" max="12318" width="6.42578125" style="44" customWidth="1"/>
    <col min="12319" max="12319" width="7" style="44" customWidth="1"/>
    <col min="12320" max="12325" width="6.42578125" style="44" customWidth="1"/>
    <col min="12326" max="12329" width="0" style="44" hidden="1" customWidth="1"/>
    <col min="12330" max="12330" width="7.28515625" style="44" customWidth="1"/>
    <col min="12331" max="12331" width="7.7109375" style="44" customWidth="1"/>
    <col min="12332" max="12332" width="7.85546875" style="44" customWidth="1"/>
    <col min="12333" max="12333" width="6.28515625" style="44" customWidth="1"/>
    <col min="12334" max="12334" width="6.7109375" style="44" customWidth="1"/>
    <col min="12335" max="12356" width="0" style="44" hidden="1" customWidth="1"/>
    <col min="12357" max="12547" width="8.7109375" style="44"/>
    <col min="12548" max="12548" width="3.85546875" style="44" customWidth="1"/>
    <col min="12549" max="12549" width="20.28515625" style="44" customWidth="1"/>
    <col min="12550" max="12554" width="6.42578125" style="44" customWidth="1"/>
    <col min="12555" max="12555" width="5.7109375" style="44" customWidth="1"/>
    <col min="12556" max="12559" width="6.42578125" style="44" customWidth="1"/>
    <col min="12560" max="12560" width="5.28515625" style="44" customWidth="1"/>
    <col min="12561" max="12561" width="6.42578125" style="44" customWidth="1"/>
    <col min="12562" max="12562" width="5.7109375" style="44" customWidth="1"/>
    <col min="12563" max="12564" width="6.42578125" style="44" customWidth="1"/>
    <col min="12565" max="12565" width="7.28515625" style="44" customWidth="1"/>
    <col min="12566" max="12574" width="6.42578125" style="44" customWidth="1"/>
    <col min="12575" max="12575" width="7" style="44" customWidth="1"/>
    <col min="12576" max="12581" width="6.42578125" style="44" customWidth="1"/>
    <col min="12582" max="12585" width="0" style="44" hidden="1" customWidth="1"/>
    <col min="12586" max="12586" width="7.28515625" style="44" customWidth="1"/>
    <col min="12587" max="12587" width="7.7109375" style="44" customWidth="1"/>
    <col min="12588" max="12588" width="7.85546875" style="44" customWidth="1"/>
    <col min="12589" max="12589" width="6.28515625" style="44" customWidth="1"/>
    <col min="12590" max="12590" width="6.7109375" style="44" customWidth="1"/>
    <col min="12591" max="12612" width="0" style="44" hidden="1" customWidth="1"/>
    <col min="12613" max="12803" width="8.7109375" style="44"/>
    <col min="12804" max="12804" width="3.85546875" style="44" customWidth="1"/>
    <col min="12805" max="12805" width="20.28515625" style="44" customWidth="1"/>
    <col min="12806" max="12810" width="6.42578125" style="44" customWidth="1"/>
    <col min="12811" max="12811" width="5.7109375" style="44" customWidth="1"/>
    <col min="12812" max="12815" width="6.42578125" style="44" customWidth="1"/>
    <col min="12816" max="12816" width="5.28515625" style="44" customWidth="1"/>
    <col min="12817" max="12817" width="6.42578125" style="44" customWidth="1"/>
    <col min="12818" max="12818" width="5.7109375" style="44" customWidth="1"/>
    <col min="12819" max="12820" width="6.42578125" style="44" customWidth="1"/>
    <col min="12821" max="12821" width="7.28515625" style="44" customWidth="1"/>
    <col min="12822" max="12830" width="6.42578125" style="44" customWidth="1"/>
    <col min="12831" max="12831" width="7" style="44" customWidth="1"/>
    <col min="12832" max="12837" width="6.42578125" style="44" customWidth="1"/>
    <col min="12838" max="12841" width="0" style="44" hidden="1" customWidth="1"/>
    <col min="12842" max="12842" width="7.28515625" style="44" customWidth="1"/>
    <col min="12843" max="12843" width="7.7109375" style="44" customWidth="1"/>
    <col min="12844" max="12844" width="7.85546875" style="44" customWidth="1"/>
    <col min="12845" max="12845" width="6.28515625" style="44" customWidth="1"/>
    <col min="12846" max="12846" width="6.7109375" style="44" customWidth="1"/>
    <col min="12847" max="12868" width="0" style="44" hidden="1" customWidth="1"/>
    <col min="12869" max="13059" width="8.7109375" style="44"/>
    <col min="13060" max="13060" width="3.85546875" style="44" customWidth="1"/>
    <col min="13061" max="13061" width="20.28515625" style="44" customWidth="1"/>
    <col min="13062" max="13066" width="6.42578125" style="44" customWidth="1"/>
    <col min="13067" max="13067" width="5.7109375" style="44" customWidth="1"/>
    <col min="13068" max="13071" width="6.42578125" style="44" customWidth="1"/>
    <col min="13072" max="13072" width="5.28515625" style="44" customWidth="1"/>
    <col min="13073" max="13073" width="6.42578125" style="44" customWidth="1"/>
    <col min="13074" max="13074" width="5.7109375" style="44" customWidth="1"/>
    <col min="13075" max="13076" width="6.42578125" style="44" customWidth="1"/>
    <col min="13077" max="13077" width="7.28515625" style="44" customWidth="1"/>
    <col min="13078" max="13086" width="6.42578125" style="44" customWidth="1"/>
    <col min="13087" max="13087" width="7" style="44" customWidth="1"/>
    <col min="13088" max="13093" width="6.42578125" style="44" customWidth="1"/>
    <col min="13094" max="13097" width="0" style="44" hidden="1" customWidth="1"/>
    <col min="13098" max="13098" width="7.28515625" style="44" customWidth="1"/>
    <col min="13099" max="13099" width="7.7109375" style="44" customWidth="1"/>
    <col min="13100" max="13100" width="7.85546875" style="44" customWidth="1"/>
    <col min="13101" max="13101" width="6.28515625" style="44" customWidth="1"/>
    <col min="13102" max="13102" width="6.7109375" style="44" customWidth="1"/>
    <col min="13103" max="13124" width="0" style="44" hidden="1" customWidth="1"/>
    <col min="13125" max="13315" width="8.7109375" style="44"/>
    <col min="13316" max="13316" width="3.85546875" style="44" customWidth="1"/>
    <col min="13317" max="13317" width="20.28515625" style="44" customWidth="1"/>
    <col min="13318" max="13322" width="6.42578125" style="44" customWidth="1"/>
    <col min="13323" max="13323" width="5.7109375" style="44" customWidth="1"/>
    <col min="13324" max="13327" width="6.42578125" style="44" customWidth="1"/>
    <col min="13328" max="13328" width="5.28515625" style="44" customWidth="1"/>
    <col min="13329" max="13329" width="6.42578125" style="44" customWidth="1"/>
    <col min="13330" max="13330" width="5.7109375" style="44" customWidth="1"/>
    <col min="13331" max="13332" width="6.42578125" style="44" customWidth="1"/>
    <col min="13333" max="13333" width="7.28515625" style="44" customWidth="1"/>
    <col min="13334" max="13342" width="6.42578125" style="44" customWidth="1"/>
    <col min="13343" max="13343" width="7" style="44" customWidth="1"/>
    <col min="13344" max="13349" width="6.42578125" style="44" customWidth="1"/>
    <col min="13350" max="13353" width="0" style="44" hidden="1" customWidth="1"/>
    <col min="13354" max="13354" width="7.28515625" style="44" customWidth="1"/>
    <col min="13355" max="13355" width="7.7109375" style="44" customWidth="1"/>
    <col min="13356" max="13356" width="7.85546875" style="44" customWidth="1"/>
    <col min="13357" max="13357" width="6.28515625" style="44" customWidth="1"/>
    <col min="13358" max="13358" width="6.7109375" style="44" customWidth="1"/>
    <col min="13359" max="13380" width="0" style="44" hidden="1" customWidth="1"/>
    <col min="13381" max="13571" width="8.7109375" style="44"/>
    <col min="13572" max="13572" width="3.85546875" style="44" customWidth="1"/>
    <col min="13573" max="13573" width="20.28515625" style="44" customWidth="1"/>
    <col min="13574" max="13578" width="6.42578125" style="44" customWidth="1"/>
    <col min="13579" max="13579" width="5.7109375" style="44" customWidth="1"/>
    <col min="13580" max="13583" width="6.42578125" style="44" customWidth="1"/>
    <col min="13584" max="13584" width="5.28515625" style="44" customWidth="1"/>
    <col min="13585" max="13585" width="6.42578125" style="44" customWidth="1"/>
    <col min="13586" max="13586" width="5.7109375" style="44" customWidth="1"/>
    <col min="13587" max="13588" width="6.42578125" style="44" customWidth="1"/>
    <col min="13589" max="13589" width="7.28515625" style="44" customWidth="1"/>
    <col min="13590" max="13598" width="6.42578125" style="44" customWidth="1"/>
    <col min="13599" max="13599" width="7" style="44" customWidth="1"/>
    <col min="13600" max="13605" width="6.42578125" style="44" customWidth="1"/>
    <col min="13606" max="13609" width="0" style="44" hidden="1" customWidth="1"/>
    <col min="13610" max="13610" width="7.28515625" style="44" customWidth="1"/>
    <col min="13611" max="13611" width="7.7109375" style="44" customWidth="1"/>
    <col min="13612" max="13612" width="7.85546875" style="44" customWidth="1"/>
    <col min="13613" max="13613" width="6.28515625" style="44" customWidth="1"/>
    <col min="13614" max="13614" width="6.7109375" style="44" customWidth="1"/>
    <col min="13615" max="13636" width="0" style="44" hidden="1" customWidth="1"/>
    <col min="13637" max="13827" width="8.7109375" style="44"/>
    <col min="13828" max="13828" width="3.85546875" style="44" customWidth="1"/>
    <col min="13829" max="13829" width="20.28515625" style="44" customWidth="1"/>
    <col min="13830" max="13834" width="6.42578125" style="44" customWidth="1"/>
    <col min="13835" max="13835" width="5.7109375" style="44" customWidth="1"/>
    <col min="13836" max="13839" width="6.42578125" style="44" customWidth="1"/>
    <col min="13840" max="13840" width="5.28515625" style="44" customWidth="1"/>
    <col min="13841" max="13841" width="6.42578125" style="44" customWidth="1"/>
    <col min="13842" max="13842" width="5.7109375" style="44" customWidth="1"/>
    <col min="13843" max="13844" width="6.42578125" style="44" customWidth="1"/>
    <col min="13845" max="13845" width="7.28515625" style="44" customWidth="1"/>
    <col min="13846" max="13854" width="6.42578125" style="44" customWidth="1"/>
    <col min="13855" max="13855" width="7" style="44" customWidth="1"/>
    <col min="13856" max="13861" width="6.42578125" style="44" customWidth="1"/>
    <col min="13862" max="13865" width="0" style="44" hidden="1" customWidth="1"/>
    <col min="13866" max="13866" width="7.28515625" style="44" customWidth="1"/>
    <col min="13867" max="13867" width="7.7109375" style="44" customWidth="1"/>
    <col min="13868" max="13868" width="7.85546875" style="44" customWidth="1"/>
    <col min="13869" max="13869" width="6.28515625" style="44" customWidth="1"/>
    <col min="13870" max="13870" width="6.7109375" style="44" customWidth="1"/>
    <col min="13871" max="13892" width="0" style="44" hidden="1" customWidth="1"/>
    <col min="13893" max="14083" width="8.7109375" style="44"/>
    <col min="14084" max="14084" width="3.85546875" style="44" customWidth="1"/>
    <col min="14085" max="14085" width="20.28515625" style="44" customWidth="1"/>
    <col min="14086" max="14090" width="6.42578125" style="44" customWidth="1"/>
    <col min="14091" max="14091" width="5.7109375" style="44" customWidth="1"/>
    <col min="14092" max="14095" width="6.42578125" style="44" customWidth="1"/>
    <col min="14096" max="14096" width="5.28515625" style="44" customWidth="1"/>
    <col min="14097" max="14097" width="6.42578125" style="44" customWidth="1"/>
    <col min="14098" max="14098" width="5.7109375" style="44" customWidth="1"/>
    <col min="14099" max="14100" width="6.42578125" style="44" customWidth="1"/>
    <col min="14101" max="14101" width="7.28515625" style="44" customWidth="1"/>
    <col min="14102" max="14110" width="6.42578125" style="44" customWidth="1"/>
    <col min="14111" max="14111" width="7" style="44" customWidth="1"/>
    <col min="14112" max="14117" width="6.42578125" style="44" customWidth="1"/>
    <col min="14118" max="14121" width="0" style="44" hidden="1" customWidth="1"/>
    <col min="14122" max="14122" width="7.28515625" style="44" customWidth="1"/>
    <col min="14123" max="14123" width="7.7109375" style="44" customWidth="1"/>
    <col min="14124" max="14124" width="7.85546875" style="44" customWidth="1"/>
    <col min="14125" max="14125" width="6.28515625" style="44" customWidth="1"/>
    <col min="14126" max="14126" width="6.7109375" style="44" customWidth="1"/>
    <col min="14127" max="14148" width="0" style="44" hidden="1" customWidth="1"/>
    <col min="14149" max="14339" width="8.7109375" style="44"/>
    <col min="14340" max="14340" width="3.85546875" style="44" customWidth="1"/>
    <col min="14341" max="14341" width="20.28515625" style="44" customWidth="1"/>
    <col min="14342" max="14346" width="6.42578125" style="44" customWidth="1"/>
    <col min="14347" max="14347" width="5.7109375" style="44" customWidth="1"/>
    <col min="14348" max="14351" width="6.42578125" style="44" customWidth="1"/>
    <col min="14352" max="14352" width="5.28515625" style="44" customWidth="1"/>
    <col min="14353" max="14353" width="6.42578125" style="44" customWidth="1"/>
    <col min="14354" max="14354" width="5.7109375" style="44" customWidth="1"/>
    <col min="14355" max="14356" width="6.42578125" style="44" customWidth="1"/>
    <col min="14357" max="14357" width="7.28515625" style="44" customWidth="1"/>
    <col min="14358" max="14366" width="6.42578125" style="44" customWidth="1"/>
    <col min="14367" max="14367" width="7" style="44" customWidth="1"/>
    <col min="14368" max="14373" width="6.42578125" style="44" customWidth="1"/>
    <col min="14374" max="14377" width="0" style="44" hidden="1" customWidth="1"/>
    <col min="14378" max="14378" width="7.28515625" style="44" customWidth="1"/>
    <col min="14379" max="14379" width="7.7109375" style="44" customWidth="1"/>
    <col min="14380" max="14380" width="7.85546875" style="44" customWidth="1"/>
    <col min="14381" max="14381" width="6.28515625" style="44" customWidth="1"/>
    <col min="14382" max="14382" width="6.7109375" style="44" customWidth="1"/>
    <col min="14383" max="14404" width="0" style="44" hidden="1" customWidth="1"/>
    <col min="14405" max="14595" width="8.7109375" style="44"/>
    <col min="14596" max="14596" width="3.85546875" style="44" customWidth="1"/>
    <col min="14597" max="14597" width="20.28515625" style="44" customWidth="1"/>
    <col min="14598" max="14602" width="6.42578125" style="44" customWidth="1"/>
    <col min="14603" max="14603" width="5.7109375" style="44" customWidth="1"/>
    <col min="14604" max="14607" width="6.42578125" style="44" customWidth="1"/>
    <col min="14608" max="14608" width="5.28515625" style="44" customWidth="1"/>
    <col min="14609" max="14609" width="6.42578125" style="44" customWidth="1"/>
    <col min="14610" max="14610" width="5.7109375" style="44" customWidth="1"/>
    <col min="14611" max="14612" width="6.42578125" style="44" customWidth="1"/>
    <col min="14613" max="14613" width="7.28515625" style="44" customWidth="1"/>
    <col min="14614" max="14622" width="6.42578125" style="44" customWidth="1"/>
    <col min="14623" max="14623" width="7" style="44" customWidth="1"/>
    <col min="14624" max="14629" width="6.42578125" style="44" customWidth="1"/>
    <col min="14630" max="14633" width="0" style="44" hidden="1" customWidth="1"/>
    <col min="14634" max="14634" width="7.28515625" style="44" customWidth="1"/>
    <col min="14635" max="14635" width="7.7109375" style="44" customWidth="1"/>
    <col min="14636" max="14636" width="7.85546875" style="44" customWidth="1"/>
    <col min="14637" max="14637" width="6.28515625" style="44" customWidth="1"/>
    <col min="14638" max="14638" width="6.7109375" style="44" customWidth="1"/>
    <col min="14639" max="14660" width="0" style="44" hidden="1" customWidth="1"/>
    <col min="14661" max="14851" width="8.7109375" style="44"/>
    <col min="14852" max="14852" width="3.85546875" style="44" customWidth="1"/>
    <col min="14853" max="14853" width="20.28515625" style="44" customWidth="1"/>
    <col min="14854" max="14858" width="6.42578125" style="44" customWidth="1"/>
    <col min="14859" max="14859" width="5.7109375" style="44" customWidth="1"/>
    <col min="14860" max="14863" width="6.42578125" style="44" customWidth="1"/>
    <col min="14864" max="14864" width="5.28515625" style="44" customWidth="1"/>
    <col min="14865" max="14865" width="6.42578125" style="44" customWidth="1"/>
    <col min="14866" max="14866" width="5.7109375" style="44" customWidth="1"/>
    <col min="14867" max="14868" width="6.42578125" style="44" customWidth="1"/>
    <col min="14869" max="14869" width="7.28515625" style="44" customWidth="1"/>
    <col min="14870" max="14878" width="6.42578125" style="44" customWidth="1"/>
    <col min="14879" max="14879" width="7" style="44" customWidth="1"/>
    <col min="14880" max="14885" width="6.42578125" style="44" customWidth="1"/>
    <col min="14886" max="14889" width="0" style="44" hidden="1" customWidth="1"/>
    <col min="14890" max="14890" width="7.28515625" style="44" customWidth="1"/>
    <col min="14891" max="14891" width="7.7109375" style="44" customWidth="1"/>
    <col min="14892" max="14892" width="7.85546875" style="44" customWidth="1"/>
    <col min="14893" max="14893" width="6.28515625" style="44" customWidth="1"/>
    <col min="14894" max="14894" width="6.7109375" style="44" customWidth="1"/>
    <col min="14895" max="14916" width="0" style="44" hidden="1" customWidth="1"/>
    <col min="14917" max="15107" width="8.7109375" style="44"/>
    <col min="15108" max="15108" width="3.85546875" style="44" customWidth="1"/>
    <col min="15109" max="15109" width="20.28515625" style="44" customWidth="1"/>
    <col min="15110" max="15114" width="6.42578125" style="44" customWidth="1"/>
    <col min="15115" max="15115" width="5.7109375" style="44" customWidth="1"/>
    <col min="15116" max="15119" width="6.42578125" style="44" customWidth="1"/>
    <col min="15120" max="15120" width="5.28515625" style="44" customWidth="1"/>
    <col min="15121" max="15121" width="6.42578125" style="44" customWidth="1"/>
    <col min="15122" max="15122" width="5.7109375" style="44" customWidth="1"/>
    <col min="15123" max="15124" width="6.42578125" style="44" customWidth="1"/>
    <col min="15125" max="15125" width="7.28515625" style="44" customWidth="1"/>
    <col min="15126" max="15134" width="6.42578125" style="44" customWidth="1"/>
    <col min="15135" max="15135" width="7" style="44" customWidth="1"/>
    <col min="15136" max="15141" width="6.42578125" style="44" customWidth="1"/>
    <col min="15142" max="15145" width="0" style="44" hidden="1" customWidth="1"/>
    <col min="15146" max="15146" width="7.28515625" style="44" customWidth="1"/>
    <col min="15147" max="15147" width="7.7109375" style="44" customWidth="1"/>
    <col min="15148" max="15148" width="7.85546875" style="44" customWidth="1"/>
    <col min="15149" max="15149" width="6.28515625" style="44" customWidth="1"/>
    <col min="15150" max="15150" width="6.7109375" style="44" customWidth="1"/>
    <col min="15151" max="15172" width="0" style="44" hidden="1" customWidth="1"/>
    <col min="15173" max="15363" width="8.7109375" style="44"/>
    <col min="15364" max="15364" width="3.85546875" style="44" customWidth="1"/>
    <col min="15365" max="15365" width="20.28515625" style="44" customWidth="1"/>
    <col min="15366" max="15370" width="6.42578125" style="44" customWidth="1"/>
    <col min="15371" max="15371" width="5.7109375" style="44" customWidth="1"/>
    <col min="15372" max="15375" width="6.42578125" style="44" customWidth="1"/>
    <col min="15376" max="15376" width="5.28515625" style="44" customWidth="1"/>
    <col min="15377" max="15377" width="6.42578125" style="44" customWidth="1"/>
    <col min="15378" max="15378" width="5.7109375" style="44" customWidth="1"/>
    <col min="15379" max="15380" width="6.42578125" style="44" customWidth="1"/>
    <col min="15381" max="15381" width="7.28515625" style="44" customWidth="1"/>
    <col min="15382" max="15390" width="6.42578125" style="44" customWidth="1"/>
    <col min="15391" max="15391" width="7" style="44" customWidth="1"/>
    <col min="15392" max="15397" width="6.42578125" style="44" customWidth="1"/>
    <col min="15398" max="15401" width="0" style="44" hidden="1" customWidth="1"/>
    <col min="15402" max="15402" width="7.28515625" style="44" customWidth="1"/>
    <col min="15403" max="15403" width="7.7109375" style="44" customWidth="1"/>
    <col min="15404" max="15404" width="7.85546875" style="44" customWidth="1"/>
    <col min="15405" max="15405" width="6.28515625" style="44" customWidth="1"/>
    <col min="15406" max="15406" width="6.7109375" style="44" customWidth="1"/>
    <col min="15407" max="15428" width="0" style="44" hidden="1" customWidth="1"/>
    <col min="15429" max="15619" width="8.7109375" style="44"/>
    <col min="15620" max="15620" width="3.85546875" style="44" customWidth="1"/>
    <col min="15621" max="15621" width="20.28515625" style="44" customWidth="1"/>
    <col min="15622" max="15626" width="6.42578125" style="44" customWidth="1"/>
    <col min="15627" max="15627" width="5.7109375" style="44" customWidth="1"/>
    <col min="15628" max="15631" width="6.42578125" style="44" customWidth="1"/>
    <col min="15632" max="15632" width="5.28515625" style="44" customWidth="1"/>
    <col min="15633" max="15633" width="6.42578125" style="44" customWidth="1"/>
    <col min="15634" max="15634" width="5.7109375" style="44" customWidth="1"/>
    <col min="15635" max="15636" width="6.42578125" style="44" customWidth="1"/>
    <col min="15637" max="15637" width="7.28515625" style="44" customWidth="1"/>
    <col min="15638" max="15646" width="6.42578125" style="44" customWidth="1"/>
    <col min="15647" max="15647" width="7" style="44" customWidth="1"/>
    <col min="15648" max="15653" width="6.42578125" style="44" customWidth="1"/>
    <col min="15654" max="15657" width="0" style="44" hidden="1" customWidth="1"/>
    <col min="15658" max="15658" width="7.28515625" style="44" customWidth="1"/>
    <col min="15659" max="15659" width="7.7109375" style="44" customWidth="1"/>
    <col min="15660" max="15660" width="7.85546875" style="44" customWidth="1"/>
    <col min="15661" max="15661" width="6.28515625" style="44" customWidth="1"/>
    <col min="15662" max="15662" width="6.7109375" style="44" customWidth="1"/>
    <col min="15663" max="15684" width="0" style="44" hidden="1" customWidth="1"/>
    <col min="15685" max="15875" width="8.7109375" style="44"/>
    <col min="15876" max="15876" width="3.85546875" style="44" customWidth="1"/>
    <col min="15877" max="15877" width="20.28515625" style="44" customWidth="1"/>
    <col min="15878" max="15882" width="6.42578125" style="44" customWidth="1"/>
    <col min="15883" max="15883" width="5.7109375" style="44" customWidth="1"/>
    <col min="15884" max="15887" width="6.42578125" style="44" customWidth="1"/>
    <col min="15888" max="15888" width="5.28515625" style="44" customWidth="1"/>
    <col min="15889" max="15889" width="6.42578125" style="44" customWidth="1"/>
    <col min="15890" max="15890" width="5.7109375" style="44" customWidth="1"/>
    <col min="15891" max="15892" width="6.42578125" style="44" customWidth="1"/>
    <col min="15893" max="15893" width="7.28515625" style="44" customWidth="1"/>
    <col min="15894" max="15902" width="6.42578125" style="44" customWidth="1"/>
    <col min="15903" max="15903" width="7" style="44" customWidth="1"/>
    <col min="15904" max="15909" width="6.42578125" style="44" customWidth="1"/>
    <col min="15910" max="15913" width="0" style="44" hidden="1" customWidth="1"/>
    <col min="15914" max="15914" width="7.28515625" style="44" customWidth="1"/>
    <col min="15915" max="15915" width="7.7109375" style="44" customWidth="1"/>
    <col min="15916" max="15916" width="7.85546875" style="44" customWidth="1"/>
    <col min="15917" max="15917" width="6.28515625" style="44" customWidth="1"/>
    <col min="15918" max="15918" width="6.7109375" style="44" customWidth="1"/>
    <col min="15919" max="15940" width="0" style="44" hidden="1" customWidth="1"/>
    <col min="15941" max="16131" width="8.7109375" style="44"/>
    <col min="16132" max="16132" width="3.85546875" style="44" customWidth="1"/>
    <col min="16133" max="16133" width="20.28515625" style="44" customWidth="1"/>
    <col min="16134" max="16138" width="6.42578125" style="44" customWidth="1"/>
    <col min="16139" max="16139" width="5.7109375" style="44" customWidth="1"/>
    <col min="16140" max="16143" width="6.42578125" style="44" customWidth="1"/>
    <col min="16144" max="16144" width="5.28515625" style="44" customWidth="1"/>
    <col min="16145" max="16145" width="6.42578125" style="44" customWidth="1"/>
    <col min="16146" max="16146" width="5.7109375" style="44" customWidth="1"/>
    <col min="16147" max="16148" width="6.42578125" style="44" customWidth="1"/>
    <col min="16149" max="16149" width="7.28515625" style="44" customWidth="1"/>
    <col min="16150" max="16158" width="6.42578125" style="44" customWidth="1"/>
    <col min="16159" max="16159" width="7" style="44" customWidth="1"/>
    <col min="16160" max="16165" width="6.42578125" style="44" customWidth="1"/>
    <col min="16166" max="16169" width="0" style="44" hidden="1" customWidth="1"/>
    <col min="16170" max="16170" width="7.28515625" style="44" customWidth="1"/>
    <col min="16171" max="16171" width="7.7109375" style="44" customWidth="1"/>
    <col min="16172" max="16172" width="7.85546875" style="44" customWidth="1"/>
    <col min="16173" max="16173" width="6.28515625" style="44" customWidth="1"/>
    <col min="16174" max="16174" width="6.7109375" style="44" customWidth="1"/>
    <col min="16175" max="16196" width="0" style="44" hidden="1" customWidth="1"/>
    <col min="16197" max="16384" width="8.7109375" style="44"/>
  </cols>
  <sheetData>
    <row r="1" spans="1:70" ht="30" customHeight="1" x14ac:dyDescent="0.25">
      <c r="A1" s="160" t="s">
        <v>110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</row>
    <row r="2" spans="1:70" ht="25.5" customHeight="1" x14ac:dyDescent="0.25">
      <c r="A2" s="89"/>
      <c r="B2" s="89"/>
      <c r="C2" s="89"/>
      <c r="D2" s="89"/>
      <c r="E2" s="89"/>
      <c r="F2" s="110"/>
      <c r="G2" s="89"/>
      <c r="H2" s="89"/>
      <c r="I2" s="89"/>
      <c r="J2" s="89"/>
      <c r="K2" s="89"/>
      <c r="L2" s="89"/>
      <c r="M2" s="89"/>
      <c r="N2" s="89"/>
      <c r="O2" s="89"/>
      <c r="P2" s="154" t="s">
        <v>175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143" t="s">
        <v>105</v>
      </c>
      <c r="BN2" s="143"/>
      <c r="BO2" s="143"/>
      <c r="BP2" s="143"/>
    </row>
    <row r="3" spans="1:70" ht="42" customHeight="1" x14ac:dyDescent="0.25">
      <c r="A3" s="161" t="s">
        <v>0</v>
      </c>
      <c r="B3" s="144" t="s">
        <v>4</v>
      </c>
      <c r="C3" s="145" t="s">
        <v>111</v>
      </c>
      <c r="D3" s="146"/>
      <c r="E3" s="146"/>
      <c r="F3" s="146"/>
      <c r="G3" s="145" t="s">
        <v>173</v>
      </c>
      <c r="H3" s="146"/>
      <c r="I3" s="146"/>
      <c r="J3" s="146"/>
      <c r="K3" s="145" t="s">
        <v>109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55"/>
      <c r="W3" s="145" t="s">
        <v>114</v>
      </c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55"/>
      <c r="AI3" s="145" t="s">
        <v>116</v>
      </c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55"/>
      <c r="AU3" s="145" t="s">
        <v>118</v>
      </c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4" t="s">
        <v>94</v>
      </c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</row>
    <row r="4" spans="1:70" ht="40.5" customHeight="1" x14ac:dyDescent="0.25">
      <c r="A4" s="161"/>
      <c r="B4" s="144"/>
      <c r="C4" s="144" t="s">
        <v>108</v>
      </c>
      <c r="D4" s="145" t="s">
        <v>3</v>
      </c>
      <c r="E4" s="146"/>
      <c r="F4" s="155"/>
      <c r="G4" s="144" t="s">
        <v>108</v>
      </c>
      <c r="H4" s="145" t="s">
        <v>3</v>
      </c>
      <c r="I4" s="146"/>
      <c r="J4" s="155"/>
      <c r="K4" s="144" t="s">
        <v>96</v>
      </c>
      <c r="L4" s="144"/>
      <c r="M4" s="144" t="s">
        <v>97</v>
      </c>
      <c r="N4" s="144"/>
      <c r="O4" s="144" t="s">
        <v>98</v>
      </c>
      <c r="P4" s="144"/>
      <c r="Q4" s="144"/>
      <c r="R4" s="144"/>
      <c r="S4" s="144"/>
      <c r="T4" s="144"/>
      <c r="U4" s="147" t="s">
        <v>112</v>
      </c>
      <c r="V4" s="147" t="s">
        <v>113</v>
      </c>
      <c r="W4" s="144" t="s">
        <v>96</v>
      </c>
      <c r="X4" s="144"/>
      <c r="Y4" s="144" t="s">
        <v>97</v>
      </c>
      <c r="Z4" s="144"/>
      <c r="AA4" s="144" t="s">
        <v>98</v>
      </c>
      <c r="AB4" s="144"/>
      <c r="AC4" s="144"/>
      <c r="AD4" s="144"/>
      <c r="AE4" s="144"/>
      <c r="AF4" s="144"/>
      <c r="AG4" s="147" t="s">
        <v>115</v>
      </c>
      <c r="AH4" s="147" t="s">
        <v>113</v>
      </c>
      <c r="AI4" s="144" t="s">
        <v>96</v>
      </c>
      <c r="AJ4" s="144"/>
      <c r="AK4" s="144" t="s">
        <v>97</v>
      </c>
      <c r="AL4" s="144"/>
      <c r="AM4" s="144" t="s">
        <v>98</v>
      </c>
      <c r="AN4" s="144"/>
      <c r="AO4" s="144"/>
      <c r="AP4" s="144"/>
      <c r="AQ4" s="144"/>
      <c r="AR4" s="144"/>
      <c r="AS4" s="147" t="s">
        <v>117</v>
      </c>
      <c r="AT4" s="147" t="s">
        <v>113</v>
      </c>
      <c r="AU4" s="144" t="s">
        <v>96</v>
      </c>
      <c r="AV4" s="144"/>
      <c r="AW4" s="144" t="s">
        <v>97</v>
      </c>
      <c r="AX4" s="144"/>
      <c r="AY4" s="144" t="s">
        <v>98</v>
      </c>
      <c r="AZ4" s="144"/>
      <c r="BA4" s="144"/>
      <c r="BB4" s="144"/>
      <c r="BC4" s="144"/>
      <c r="BD4" s="144"/>
      <c r="BE4" s="147" t="s">
        <v>119</v>
      </c>
      <c r="BF4" s="150" t="s">
        <v>113</v>
      </c>
      <c r="BG4" s="144" t="s">
        <v>96</v>
      </c>
      <c r="BH4" s="144"/>
      <c r="BI4" s="144" t="s">
        <v>97</v>
      </c>
      <c r="BJ4" s="144"/>
      <c r="BK4" s="144" t="s">
        <v>98</v>
      </c>
      <c r="BL4" s="144"/>
      <c r="BM4" s="144"/>
      <c r="BN4" s="144"/>
      <c r="BO4" s="144"/>
      <c r="BP4" s="144"/>
      <c r="BQ4" s="144" t="s">
        <v>120</v>
      </c>
      <c r="BR4" s="144" t="s">
        <v>113</v>
      </c>
    </row>
    <row r="5" spans="1:70" ht="34.5" customHeight="1" x14ac:dyDescent="0.25">
      <c r="A5" s="161"/>
      <c r="B5" s="144"/>
      <c r="C5" s="144"/>
      <c r="D5" s="156" t="s">
        <v>95</v>
      </c>
      <c r="E5" s="156" t="s">
        <v>91</v>
      </c>
      <c r="F5" s="156" t="s">
        <v>90</v>
      </c>
      <c r="G5" s="144"/>
      <c r="H5" s="156" t="s">
        <v>95</v>
      </c>
      <c r="I5" s="156" t="s">
        <v>91</v>
      </c>
      <c r="J5" s="156" t="s">
        <v>90</v>
      </c>
      <c r="K5" s="144" t="s">
        <v>99</v>
      </c>
      <c r="L5" s="144" t="s">
        <v>100</v>
      </c>
      <c r="M5" s="144" t="s">
        <v>101</v>
      </c>
      <c r="N5" s="144" t="s">
        <v>102</v>
      </c>
      <c r="O5" s="144" t="s">
        <v>1</v>
      </c>
      <c r="P5" s="158" t="s">
        <v>95</v>
      </c>
      <c r="Q5" s="158" t="s">
        <v>103</v>
      </c>
      <c r="R5" s="153" t="s">
        <v>3</v>
      </c>
      <c r="S5" s="153"/>
      <c r="T5" s="158" t="s">
        <v>90</v>
      </c>
      <c r="U5" s="148"/>
      <c r="V5" s="148"/>
      <c r="W5" s="144" t="s">
        <v>99</v>
      </c>
      <c r="X5" s="144" t="s">
        <v>100</v>
      </c>
      <c r="Y5" s="144" t="s">
        <v>101</v>
      </c>
      <c r="Z5" s="144" t="s">
        <v>102</v>
      </c>
      <c r="AA5" s="144" t="s">
        <v>1</v>
      </c>
      <c r="AB5" s="158" t="s">
        <v>95</v>
      </c>
      <c r="AC5" s="158" t="s">
        <v>103</v>
      </c>
      <c r="AD5" s="153" t="s">
        <v>3</v>
      </c>
      <c r="AE5" s="153"/>
      <c r="AF5" s="158" t="s">
        <v>90</v>
      </c>
      <c r="AG5" s="148"/>
      <c r="AH5" s="148"/>
      <c r="AI5" s="144" t="s">
        <v>99</v>
      </c>
      <c r="AJ5" s="144" t="s">
        <v>100</v>
      </c>
      <c r="AK5" s="144" t="s">
        <v>101</v>
      </c>
      <c r="AL5" s="144" t="s">
        <v>102</v>
      </c>
      <c r="AM5" s="144" t="s">
        <v>1</v>
      </c>
      <c r="AN5" s="158" t="s">
        <v>95</v>
      </c>
      <c r="AO5" s="158" t="s">
        <v>103</v>
      </c>
      <c r="AP5" s="153" t="s">
        <v>3</v>
      </c>
      <c r="AQ5" s="153"/>
      <c r="AR5" s="158" t="s">
        <v>90</v>
      </c>
      <c r="AS5" s="148"/>
      <c r="AT5" s="148"/>
      <c r="AU5" s="144" t="s">
        <v>99</v>
      </c>
      <c r="AV5" s="144" t="s">
        <v>100</v>
      </c>
      <c r="AW5" s="144" t="s">
        <v>101</v>
      </c>
      <c r="AX5" s="144" t="s">
        <v>102</v>
      </c>
      <c r="AY5" s="144" t="s">
        <v>1</v>
      </c>
      <c r="AZ5" s="158" t="s">
        <v>95</v>
      </c>
      <c r="BA5" s="158" t="s">
        <v>103</v>
      </c>
      <c r="BB5" s="153" t="s">
        <v>3</v>
      </c>
      <c r="BC5" s="153"/>
      <c r="BD5" s="158" t="s">
        <v>90</v>
      </c>
      <c r="BE5" s="148"/>
      <c r="BF5" s="151"/>
      <c r="BG5" s="144" t="s">
        <v>99</v>
      </c>
      <c r="BH5" s="144" t="s">
        <v>100</v>
      </c>
      <c r="BI5" s="144" t="s">
        <v>101</v>
      </c>
      <c r="BJ5" s="144" t="s">
        <v>102</v>
      </c>
      <c r="BK5" s="144" t="s">
        <v>1</v>
      </c>
      <c r="BL5" s="158" t="s">
        <v>95</v>
      </c>
      <c r="BM5" s="158" t="s">
        <v>103</v>
      </c>
      <c r="BN5" s="153" t="s">
        <v>3</v>
      </c>
      <c r="BO5" s="153"/>
      <c r="BP5" s="158" t="s">
        <v>90</v>
      </c>
      <c r="BQ5" s="144"/>
      <c r="BR5" s="144"/>
    </row>
    <row r="6" spans="1:70" ht="110.25" customHeight="1" x14ac:dyDescent="0.25">
      <c r="A6" s="161"/>
      <c r="B6" s="144"/>
      <c r="C6" s="144"/>
      <c r="D6" s="159"/>
      <c r="E6" s="157"/>
      <c r="F6" s="159"/>
      <c r="G6" s="144"/>
      <c r="H6" s="159"/>
      <c r="I6" s="157"/>
      <c r="J6" s="159"/>
      <c r="K6" s="144"/>
      <c r="L6" s="144"/>
      <c r="M6" s="144"/>
      <c r="N6" s="144"/>
      <c r="O6" s="144"/>
      <c r="P6" s="158"/>
      <c r="Q6" s="158"/>
      <c r="R6" s="111" t="s">
        <v>87</v>
      </c>
      <c r="S6" s="111" t="s">
        <v>88</v>
      </c>
      <c r="T6" s="158"/>
      <c r="U6" s="149"/>
      <c r="V6" s="149"/>
      <c r="W6" s="144"/>
      <c r="X6" s="144"/>
      <c r="Y6" s="144"/>
      <c r="Z6" s="144"/>
      <c r="AA6" s="144"/>
      <c r="AB6" s="158"/>
      <c r="AC6" s="158"/>
      <c r="AD6" s="111" t="s">
        <v>87</v>
      </c>
      <c r="AE6" s="111" t="s">
        <v>88</v>
      </c>
      <c r="AF6" s="158"/>
      <c r="AG6" s="149"/>
      <c r="AH6" s="149"/>
      <c r="AI6" s="144"/>
      <c r="AJ6" s="144"/>
      <c r="AK6" s="144"/>
      <c r="AL6" s="144"/>
      <c r="AM6" s="144"/>
      <c r="AN6" s="158"/>
      <c r="AO6" s="158"/>
      <c r="AP6" s="111" t="s">
        <v>87</v>
      </c>
      <c r="AQ6" s="111" t="s">
        <v>88</v>
      </c>
      <c r="AR6" s="158"/>
      <c r="AS6" s="149"/>
      <c r="AT6" s="149"/>
      <c r="AU6" s="144"/>
      <c r="AV6" s="144"/>
      <c r="AW6" s="144"/>
      <c r="AX6" s="144"/>
      <c r="AY6" s="144"/>
      <c r="AZ6" s="158"/>
      <c r="BA6" s="158"/>
      <c r="BB6" s="111" t="s">
        <v>87</v>
      </c>
      <c r="BC6" s="111" t="s">
        <v>88</v>
      </c>
      <c r="BD6" s="158"/>
      <c r="BE6" s="149"/>
      <c r="BF6" s="152"/>
      <c r="BG6" s="144"/>
      <c r="BH6" s="144"/>
      <c r="BI6" s="144"/>
      <c r="BJ6" s="144"/>
      <c r="BK6" s="144"/>
      <c r="BL6" s="158"/>
      <c r="BM6" s="158"/>
      <c r="BN6" s="111" t="s">
        <v>87</v>
      </c>
      <c r="BO6" s="111" t="s">
        <v>88</v>
      </c>
      <c r="BP6" s="158"/>
      <c r="BQ6" s="144"/>
      <c r="BR6" s="144"/>
    </row>
    <row r="7" spans="1:70" s="107" customFormat="1" ht="29.25" customHeight="1" x14ac:dyDescent="0.25">
      <c r="A7" s="93">
        <v>1</v>
      </c>
      <c r="B7" s="112">
        <v>2</v>
      </c>
      <c r="C7" s="112">
        <v>3</v>
      </c>
      <c r="D7" s="93">
        <v>4</v>
      </c>
      <c r="E7" s="93">
        <v>5</v>
      </c>
      <c r="F7" s="112">
        <v>6</v>
      </c>
      <c r="G7" s="112">
        <v>7</v>
      </c>
      <c r="H7" s="93">
        <v>8</v>
      </c>
      <c r="I7" s="93">
        <v>9</v>
      </c>
      <c r="J7" s="112">
        <v>10</v>
      </c>
      <c r="K7" s="112">
        <v>11</v>
      </c>
      <c r="L7" s="93">
        <v>12</v>
      </c>
      <c r="M7" s="93">
        <v>13</v>
      </c>
      <c r="N7" s="112">
        <v>14</v>
      </c>
      <c r="O7" s="112">
        <v>15</v>
      </c>
      <c r="P7" s="93">
        <v>16</v>
      </c>
      <c r="Q7" s="93">
        <v>17</v>
      </c>
      <c r="R7" s="112">
        <v>18</v>
      </c>
      <c r="S7" s="112">
        <v>19</v>
      </c>
      <c r="T7" s="93">
        <v>20</v>
      </c>
      <c r="U7" s="93">
        <v>21</v>
      </c>
      <c r="V7" s="112" t="s">
        <v>121</v>
      </c>
      <c r="W7" s="112">
        <v>23</v>
      </c>
      <c r="X7" s="93">
        <v>24</v>
      </c>
      <c r="Y7" s="93">
        <v>25</v>
      </c>
      <c r="Z7" s="112">
        <v>26</v>
      </c>
      <c r="AA7" s="112">
        <v>27</v>
      </c>
      <c r="AB7" s="93">
        <v>28</v>
      </c>
      <c r="AC7" s="93">
        <v>29</v>
      </c>
      <c r="AD7" s="112">
        <v>30</v>
      </c>
      <c r="AE7" s="112">
        <v>31</v>
      </c>
      <c r="AF7" s="93">
        <v>32</v>
      </c>
      <c r="AG7" s="93">
        <v>33</v>
      </c>
      <c r="AH7" s="112" t="s">
        <v>150</v>
      </c>
      <c r="AI7" s="112">
        <v>35</v>
      </c>
      <c r="AJ7" s="93">
        <v>36</v>
      </c>
      <c r="AK7" s="93">
        <v>37</v>
      </c>
      <c r="AL7" s="112">
        <v>38</v>
      </c>
      <c r="AM7" s="112">
        <v>39</v>
      </c>
      <c r="AN7" s="93">
        <v>40</v>
      </c>
      <c r="AO7" s="93">
        <v>41</v>
      </c>
      <c r="AP7" s="112">
        <v>42</v>
      </c>
      <c r="AQ7" s="112">
        <v>43</v>
      </c>
      <c r="AR7" s="93">
        <v>44</v>
      </c>
      <c r="AS7" s="93">
        <v>45</v>
      </c>
      <c r="AT7" s="112" t="s">
        <v>151</v>
      </c>
      <c r="AU7" s="112">
        <v>47</v>
      </c>
      <c r="AV7" s="93">
        <v>48</v>
      </c>
      <c r="AW7" s="93">
        <v>49</v>
      </c>
      <c r="AX7" s="112">
        <v>50</v>
      </c>
      <c r="AY7" s="112">
        <v>51</v>
      </c>
      <c r="AZ7" s="93">
        <v>52</v>
      </c>
      <c r="BA7" s="93">
        <v>53</v>
      </c>
      <c r="BB7" s="112">
        <v>54</v>
      </c>
      <c r="BC7" s="112">
        <v>55</v>
      </c>
      <c r="BD7" s="93">
        <v>56</v>
      </c>
      <c r="BE7" s="93">
        <v>57</v>
      </c>
      <c r="BF7" s="113" t="s">
        <v>152</v>
      </c>
      <c r="BG7" s="119">
        <v>59</v>
      </c>
      <c r="BH7" s="119">
        <v>60</v>
      </c>
      <c r="BI7" s="119">
        <v>61</v>
      </c>
      <c r="BJ7" s="119">
        <v>62</v>
      </c>
      <c r="BK7" s="119">
        <v>63</v>
      </c>
      <c r="BL7" s="119">
        <v>64</v>
      </c>
      <c r="BM7" s="119">
        <v>65</v>
      </c>
      <c r="BN7" s="119">
        <v>66</v>
      </c>
      <c r="BO7" s="119">
        <v>67</v>
      </c>
      <c r="BP7" s="119">
        <v>68</v>
      </c>
      <c r="BQ7" s="119">
        <v>69</v>
      </c>
      <c r="BR7" s="119" t="s">
        <v>153</v>
      </c>
    </row>
    <row r="8" spans="1:70" s="109" customFormat="1" ht="29.25" customHeight="1" x14ac:dyDescent="0.25">
      <c r="A8" s="116"/>
      <c r="B8" s="120" t="s">
        <v>104</v>
      </c>
      <c r="C8" s="108">
        <f>SUM(C9:C12)</f>
        <v>190</v>
      </c>
      <c r="D8" s="108">
        <f t="shared" ref="D8:BO8" si="0">SUM(D9:D12)</f>
        <v>12</v>
      </c>
      <c r="E8" s="108">
        <f t="shared" si="0"/>
        <v>170</v>
      </c>
      <c r="F8" s="108">
        <f t="shared" si="0"/>
        <v>8</v>
      </c>
      <c r="G8" s="108">
        <f t="shared" si="0"/>
        <v>170</v>
      </c>
      <c r="H8" s="108">
        <f t="shared" si="0"/>
        <v>12</v>
      </c>
      <c r="I8" s="108">
        <f t="shared" si="0"/>
        <v>152</v>
      </c>
      <c r="J8" s="108">
        <f t="shared" si="0"/>
        <v>6</v>
      </c>
      <c r="K8" s="108">
        <f t="shared" si="0"/>
        <v>21</v>
      </c>
      <c r="L8" s="108">
        <f t="shared" si="0"/>
        <v>576</v>
      </c>
      <c r="M8" s="108">
        <f t="shared" si="0"/>
        <v>68</v>
      </c>
      <c r="N8" s="108">
        <f t="shared" si="0"/>
        <v>2218</v>
      </c>
      <c r="O8" s="108">
        <f t="shared" si="0"/>
        <v>221</v>
      </c>
      <c r="P8" s="108">
        <f t="shared" si="0"/>
        <v>12</v>
      </c>
      <c r="Q8" s="108">
        <f t="shared" si="0"/>
        <v>197</v>
      </c>
      <c r="R8" s="108">
        <f t="shared" si="0"/>
        <v>50</v>
      </c>
      <c r="S8" s="108">
        <f t="shared" si="0"/>
        <v>147</v>
      </c>
      <c r="T8" s="108">
        <f t="shared" si="0"/>
        <v>12</v>
      </c>
      <c r="U8" s="108">
        <f t="shared" si="0"/>
        <v>2</v>
      </c>
      <c r="V8" s="108">
        <f t="shared" si="0"/>
        <v>36</v>
      </c>
      <c r="W8" s="108">
        <f t="shared" si="0"/>
        <v>24</v>
      </c>
      <c r="X8" s="108">
        <f t="shared" si="0"/>
        <v>577</v>
      </c>
      <c r="Y8" s="108">
        <f t="shared" si="0"/>
        <v>69</v>
      </c>
      <c r="Z8" s="108">
        <f t="shared" si="0"/>
        <v>2147</v>
      </c>
      <c r="AA8" s="108">
        <f t="shared" si="0"/>
        <v>230</v>
      </c>
      <c r="AB8" s="108">
        <f t="shared" si="0"/>
        <v>12</v>
      </c>
      <c r="AC8" s="108">
        <f t="shared" si="0"/>
        <v>206</v>
      </c>
      <c r="AD8" s="108">
        <f t="shared" si="0"/>
        <v>57</v>
      </c>
      <c r="AE8" s="108">
        <f t="shared" si="0"/>
        <v>149</v>
      </c>
      <c r="AF8" s="108">
        <f t="shared" si="0"/>
        <v>12</v>
      </c>
      <c r="AG8" s="108">
        <f t="shared" si="0"/>
        <v>2</v>
      </c>
      <c r="AH8" s="108">
        <f t="shared" si="0"/>
        <v>42</v>
      </c>
      <c r="AI8" s="108">
        <f t="shared" si="0"/>
        <v>24</v>
      </c>
      <c r="AJ8" s="108">
        <f t="shared" si="0"/>
        <v>588</v>
      </c>
      <c r="AK8" s="108">
        <f t="shared" si="0"/>
        <v>70</v>
      </c>
      <c r="AL8" s="108">
        <f t="shared" si="0"/>
        <v>2245</v>
      </c>
      <c r="AM8" s="108">
        <f t="shared" si="0"/>
        <v>231</v>
      </c>
      <c r="AN8" s="108">
        <f t="shared" si="0"/>
        <v>12</v>
      </c>
      <c r="AO8" s="108">
        <f t="shared" si="0"/>
        <v>207</v>
      </c>
      <c r="AP8" s="108">
        <f t="shared" si="0"/>
        <v>56</v>
      </c>
      <c r="AQ8" s="108">
        <f t="shared" si="0"/>
        <v>151</v>
      </c>
      <c r="AR8" s="108">
        <f t="shared" si="0"/>
        <v>12</v>
      </c>
      <c r="AS8" s="108">
        <f t="shared" si="0"/>
        <v>0</v>
      </c>
      <c r="AT8" s="108">
        <f t="shared" si="0"/>
        <v>41</v>
      </c>
      <c r="AU8" s="108">
        <f t="shared" si="0"/>
        <v>25</v>
      </c>
      <c r="AV8" s="108">
        <f t="shared" si="0"/>
        <v>616</v>
      </c>
      <c r="AW8" s="108">
        <f t="shared" si="0"/>
        <v>71</v>
      </c>
      <c r="AX8" s="108">
        <f t="shared" si="0"/>
        <v>2254</v>
      </c>
      <c r="AY8" s="108">
        <f t="shared" si="0"/>
        <v>235</v>
      </c>
      <c r="AZ8" s="108">
        <f t="shared" si="0"/>
        <v>12</v>
      </c>
      <c r="BA8" s="108">
        <f t="shared" si="0"/>
        <v>211</v>
      </c>
      <c r="BB8" s="108">
        <f t="shared" si="0"/>
        <v>58</v>
      </c>
      <c r="BC8" s="108">
        <f t="shared" si="0"/>
        <v>153</v>
      </c>
      <c r="BD8" s="108">
        <f t="shared" si="0"/>
        <v>12</v>
      </c>
      <c r="BE8" s="108">
        <f t="shared" si="0"/>
        <v>1</v>
      </c>
      <c r="BF8" s="108">
        <f t="shared" si="0"/>
        <v>46</v>
      </c>
      <c r="BG8" s="108">
        <f t="shared" si="0"/>
        <v>25</v>
      </c>
      <c r="BH8" s="108">
        <f t="shared" si="0"/>
        <v>626</v>
      </c>
      <c r="BI8" s="108">
        <f t="shared" si="0"/>
        <v>72</v>
      </c>
      <c r="BJ8" s="108">
        <f t="shared" si="0"/>
        <v>2274</v>
      </c>
      <c r="BK8" s="108">
        <f t="shared" si="0"/>
        <v>237</v>
      </c>
      <c r="BL8" s="108">
        <f t="shared" si="0"/>
        <v>12</v>
      </c>
      <c r="BM8" s="108">
        <f t="shared" si="0"/>
        <v>213</v>
      </c>
      <c r="BN8" s="108">
        <f t="shared" si="0"/>
        <v>58</v>
      </c>
      <c r="BO8" s="108">
        <f t="shared" si="0"/>
        <v>155</v>
      </c>
      <c r="BP8" s="108">
        <f t="shared" ref="BP8:BR8" si="1">SUM(BP9:BP12)</f>
        <v>12</v>
      </c>
      <c r="BQ8" s="108">
        <f t="shared" si="1"/>
        <v>3</v>
      </c>
      <c r="BR8" s="108">
        <f t="shared" si="1"/>
        <v>49</v>
      </c>
    </row>
    <row r="9" spans="1:70" s="86" customFormat="1" ht="29.25" customHeight="1" x14ac:dyDescent="0.25">
      <c r="A9" s="117">
        <v>1</v>
      </c>
      <c r="B9" s="94" t="s">
        <v>155</v>
      </c>
      <c r="C9" s="95">
        <f>SUM(D9+E9+F9)</f>
        <v>46</v>
      </c>
      <c r="D9" s="96">
        <v>3</v>
      </c>
      <c r="E9" s="98">
        <v>41</v>
      </c>
      <c r="F9" s="121">
        <v>2</v>
      </c>
      <c r="G9" s="95">
        <f>H9+I9+J9</f>
        <v>39</v>
      </c>
      <c r="H9" s="96">
        <v>3</v>
      </c>
      <c r="I9" s="96">
        <v>35</v>
      </c>
      <c r="J9" s="97">
        <v>1</v>
      </c>
      <c r="K9" s="122">
        <v>6</v>
      </c>
      <c r="L9" s="96">
        <v>170</v>
      </c>
      <c r="M9" s="96">
        <v>14</v>
      </c>
      <c r="N9" s="96">
        <v>460</v>
      </c>
      <c r="O9" s="95">
        <f>P9+Q9+T9</f>
        <v>46</v>
      </c>
      <c r="P9" s="96">
        <v>3</v>
      </c>
      <c r="Q9" s="96">
        <f>R9+S9</f>
        <v>40</v>
      </c>
      <c r="R9" s="96">
        <v>12</v>
      </c>
      <c r="S9" s="96">
        <v>28</v>
      </c>
      <c r="T9" s="96">
        <v>3</v>
      </c>
      <c r="U9" s="96">
        <v>1</v>
      </c>
      <c r="V9" s="96">
        <v>7</v>
      </c>
      <c r="W9" s="96">
        <v>6</v>
      </c>
      <c r="X9" s="96">
        <v>150</v>
      </c>
      <c r="Y9" s="96">
        <v>15</v>
      </c>
      <c r="Z9" s="96">
        <v>452</v>
      </c>
      <c r="AA9" s="95">
        <f>AB9+AC9+AF9</f>
        <v>48</v>
      </c>
      <c r="AB9" s="96">
        <v>3</v>
      </c>
      <c r="AC9" s="96">
        <f>AD9+AE9</f>
        <v>42</v>
      </c>
      <c r="AD9" s="96">
        <v>12</v>
      </c>
      <c r="AE9" s="96">
        <v>30</v>
      </c>
      <c r="AF9" s="96">
        <v>3</v>
      </c>
      <c r="AG9" s="96">
        <v>0</v>
      </c>
      <c r="AH9" s="96">
        <v>5</v>
      </c>
      <c r="AI9" s="96">
        <v>7</v>
      </c>
      <c r="AJ9" s="96">
        <v>161</v>
      </c>
      <c r="AK9" s="96">
        <v>15</v>
      </c>
      <c r="AL9" s="96">
        <v>484</v>
      </c>
      <c r="AM9" s="95">
        <f>AN9+AO9+AR9</f>
        <v>50</v>
      </c>
      <c r="AN9" s="96">
        <v>3</v>
      </c>
      <c r="AO9" s="96">
        <v>44</v>
      </c>
      <c r="AP9" s="96">
        <v>14</v>
      </c>
      <c r="AQ9" s="96">
        <v>30</v>
      </c>
      <c r="AR9" s="96">
        <v>3</v>
      </c>
      <c r="AS9" s="96">
        <v>0</v>
      </c>
      <c r="AT9" s="96">
        <v>7</v>
      </c>
      <c r="AU9" s="96">
        <v>7</v>
      </c>
      <c r="AV9" s="96">
        <v>161</v>
      </c>
      <c r="AW9" s="96">
        <v>15</v>
      </c>
      <c r="AX9" s="96">
        <v>484</v>
      </c>
      <c r="AY9" s="95">
        <f>AZ9+BA9+BD9</f>
        <v>50</v>
      </c>
      <c r="AZ9" s="96">
        <v>3</v>
      </c>
      <c r="BA9" s="96">
        <v>44</v>
      </c>
      <c r="BB9" s="96">
        <v>14</v>
      </c>
      <c r="BC9" s="96">
        <v>30</v>
      </c>
      <c r="BD9" s="96">
        <v>3</v>
      </c>
      <c r="BE9" s="96">
        <v>1</v>
      </c>
      <c r="BF9" s="96">
        <v>8</v>
      </c>
      <c r="BG9" s="96">
        <v>7</v>
      </c>
      <c r="BH9" s="96">
        <v>161</v>
      </c>
      <c r="BI9" s="96">
        <v>15</v>
      </c>
      <c r="BJ9" s="96">
        <v>484</v>
      </c>
      <c r="BK9" s="95">
        <f>BL9+BM9+BP9</f>
        <v>50</v>
      </c>
      <c r="BL9" s="96">
        <v>3</v>
      </c>
      <c r="BM9" s="96">
        <v>44</v>
      </c>
      <c r="BN9" s="96">
        <v>14</v>
      </c>
      <c r="BO9" s="96">
        <v>30</v>
      </c>
      <c r="BP9" s="96">
        <v>3</v>
      </c>
      <c r="BQ9" s="96">
        <v>1</v>
      </c>
      <c r="BR9" s="96">
        <v>8</v>
      </c>
    </row>
    <row r="10" spans="1:70" s="86" customFormat="1" ht="29.25" customHeight="1" x14ac:dyDescent="0.25">
      <c r="A10" s="117">
        <v>2</v>
      </c>
      <c r="B10" s="94" t="s">
        <v>156</v>
      </c>
      <c r="C10" s="95">
        <f t="shared" ref="C10:C12" si="2">SUM(D10+E10+F10)</f>
        <v>56</v>
      </c>
      <c r="D10" s="96">
        <v>3</v>
      </c>
      <c r="E10" s="98">
        <v>51</v>
      </c>
      <c r="F10" s="121">
        <v>2</v>
      </c>
      <c r="G10" s="95">
        <f t="shared" ref="G10:G12" si="3">H10+I10+J10</f>
        <v>48</v>
      </c>
      <c r="H10" s="96">
        <v>3</v>
      </c>
      <c r="I10" s="96">
        <v>43</v>
      </c>
      <c r="J10" s="97">
        <v>2</v>
      </c>
      <c r="K10" s="122">
        <v>6</v>
      </c>
      <c r="L10" s="96">
        <v>174</v>
      </c>
      <c r="M10" s="96">
        <v>20</v>
      </c>
      <c r="N10" s="96">
        <v>697</v>
      </c>
      <c r="O10" s="95">
        <f t="shared" ref="O10:O12" si="4">P10+Q10+T10</f>
        <v>65</v>
      </c>
      <c r="P10" s="96">
        <v>3</v>
      </c>
      <c r="Q10" s="96">
        <f t="shared" ref="Q10:Q12" si="5">R10+S10</f>
        <v>59</v>
      </c>
      <c r="R10" s="96">
        <v>15</v>
      </c>
      <c r="S10" s="96">
        <v>44</v>
      </c>
      <c r="T10" s="96">
        <v>3</v>
      </c>
      <c r="U10" s="96">
        <v>0</v>
      </c>
      <c r="V10" s="96">
        <v>8</v>
      </c>
      <c r="W10" s="96">
        <v>7</v>
      </c>
      <c r="X10" s="96">
        <v>170</v>
      </c>
      <c r="Y10" s="96">
        <v>21</v>
      </c>
      <c r="Z10" s="96">
        <v>670</v>
      </c>
      <c r="AA10" s="95">
        <f t="shared" ref="AA10:AA12" si="6">AB10+AC10+AF10</f>
        <v>69</v>
      </c>
      <c r="AB10" s="96">
        <v>3</v>
      </c>
      <c r="AC10" s="96">
        <f t="shared" ref="AC10:AC12" si="7">AD10+AE10</f>
        <v>63</v>
      </c>
      <c r="AD10" s="96">
        <v>17</v>
      </c>
      <c r="AE10" s="96">
        <v>46</v>
      </c>
      <c r="AF10" s="96">
        <v>3</v>
      </c>
      <c r="AG10" s="96">
        <v>0</v>
      </c>
      <c r="AH10" s="96">
        <v>12</v>
      </c>
      <c r="AI10" s="96">
        <v>7</v>
      </c>
      <c r="AJ10" s="96">
        <v>170</v>
      </c>
      <c r="AK10" s="96">
        <v>21</v>
      </c>
      <c r="AL10" s="96">
        <v>675</v>
      </c>
      <c r="AM10" s="95">
        <f t="shared" ref="AM10:AM12" si="8">AN10+AO10+AR10</f>
        <v>69</v>
      </c>
      <c r="AN10" s="96">
        <v>3</v>
      </c>
      <c r="AO10" s="96">
        <v>63</v>
      </c>
      <c r="AP10" s="96">
        <v>17</v>
      </c>
      <c r="AQ10" s="96">
        <v>46</v>
      </c>
      <c r="AR10" s="96">
        <v>3</v>
      </c>
      <c r="AS10" s="96">
        <v>0</v>
      </c>
      <c r="AT10" s="96">
        <v>12</v>
      </c>
      <c r="AU10" s="96">
        <v>8</v>
      </c>
      <c r="AV10" s="96">
        <v>195</v>
      </c>
      <c r="AW10" s="96">
        <v>21</v>
      </c>
      <c r="AX10" s="96">
        <v>680</v>
      </c>
      <c r="AY10" s="95">
        <f t="shared" ref="AY10:AY12" si="9">AZ10+BA10+BD10</f>
        <v>71</v>
      </c>
      <c r="AZ10" s="96">
        <v>3</v>
      </c>
      <c r="BA10" s="96">
        <v>65</v>
      </c>
      <c r="BB10" s="96">
        <v>19</v>
      </c>
      <c r="BC10" s="96">
        <v>46</v>
      </c>
      <c r="BD10" s="96">
        <v>3</v>
      </c>
      <c r="BE10" s="96">
        <v>0</v>
      </c>
      <c r="BF10" s="96">
        <v>14</v>
      </c>
      <c r="BG10" s="96">
        <v>8</v>
      </c>
      <c r="BH10" s="96">
        <v>200</v>
      </c>
      <c r="BI10" s="96">
        <v>22</v>
      </c>
      <c r="BJ10" s="96">
        <v>675</v>
      </c>
      <c r="BK10" s="95">
        <f t="shared" ref="BK10:BK12" si="10">BL10+BM10+BP10</f>
        <v>73</v>
      </c>
      <c r="BL10" s="96">
        <v>3</v>
      </c>
      <c r="BM10" s="96">
        <v>67</v>
      </c>
      <c r="BN10" s="96">
        <v>19</v>
      </c>
      <c r="BO10" s="96">
        <v>48</v>
      </c>
      <c r="BP10" s="96">
        <v>3</v>
      </c>
      <c r="BQ10" s="96">
        <v>1</v>
      </c>
      <c r="BR10" s="96">
        <v>16</v>
      </c>
    </row>
    <row r="11" spans="1:70" s="86" customFormat="1" ht="29.25" customHeight="1" x14ac:dyDescent="0.25">
      <c r="A11" s="117">
        <v>3</v>
      </c>
      <c r="B11" s="94" t="s">
        <v>157</v>
      </c>
      <c r="C11" s="95">
        <f t="shared" si="2"/>
        <v>46</v>
      </c>
      <c r="D11" s="76">
        <v>3</v>
      </c>
      <c r="E11" s="103">
        <v>41</v>
      </c>
      <c r="F11" s="123">
        <v>2</v>
      </c>
      <c r="G11" s="95">
        <f t="shared" si="3"/>
        <v>43</v>
      </c>
      <c r="H11" s="96">
        <v>3</v>
      </c>
      <c r="I11" s="96">
        <v>39</v>
      </c>
      <c r="J11" s="97">
        <v>1</v>
      </c>
      <c r="K11" s="122">
        <v>4</v>
      </c>
      <c r="L11" s="96">
        <v>75</v>
      </c>
      <c r="M11" s="96">
        <v>18</v>
      </c>
      <c r="N11" s="96">
        <v>588</v>
      </c>
      <c r="O11" s="95">
        <f t="shared" si="4"/>
        <v>56</v>
      </c>
      <c r="P11" s="96">
        <v>3</v>
      </c>
      <c r="Q11" s="96">
        <f t="shared" si="5"/>
        <v>50</v>
      </c>
      <c r="R11" s="96">
        <v>10</v>
      </c>
      <c r="S11" s="96">
        <v>40</v>
      </c>
      <c r="T11" s="96">
        <v>3</v>
      </c>
      <c r="U11" s="96">
        <v>0</v>
      </c>
      <c r="V11" s="76">
        <f>SUM(Q11-E11+U11)</f>
        <v>9</v>
      </c>
      <c r="W11" s="96">
        <v>4</v>
      </c>
      <c r="X11" s="96">
        <v>85</v>
      </c>
      <c r="Y11" s="96">
        <v>18</v>
      </c>
      <c r="Z11" s="96">
        <v>575</v>
      </c>
      <c r="AA11" s="95">
        <f t="shared" si="6"/>
        <v>56</v>
      </c>
      <c r="AB11" s="96">
        <v>3</v>
      </c>
      <c r="AC11" s="96">
        <f t="shared" si="7"/>
        <v>50</v>
      </c>
      <c r="AD11" s="96">
        <v>10</v>
      </c>
      <c r="AE11" s="96">
        <v>40</v>
      </c>
      <c r="AF11" s="96">
        <v>3</v>
      </c>
      <c r="AG11" s="96">
        <v>2</v>
      </c>
      <c r="AH11" s="96">
        <f>SUM(AC11-E11)+AG11</f>
        <v>11</v>
      </c>
      <c r="AI11" s="96">
        <v>4</v>
      </c>
      <c r="AJ11" s="96">
        <v>95</v>
      </c>
      <c r="AK11" s="96">
        <v>18</v>
      </c>
      <c r="AL11" s="96">
        <v>606</v>
      </c>
      <c r="AM11" s="95">
        <f t="shared" si="8"/>
        <v>56</v>
      </c>
      <c r="AN11" s="96">
        <v>3</v>
      </c>
      <c r="AO11" s="96">
        <v>50</v>
      </c>
      <c r="AP11" s="96">
        <v>10</v>
      </c>
      <c r="AQ11" s="96">
        <v>40</v>
      </c>
      <c r="AR11" s="96">
        <v>3</v>
      </c>
      <c r="AS11" s="96">
        <v>0</v>
      </c>
      <c r="AT11" s="96">
        <f>SUM(AO11-E11)+AS11</f>
        <v>9</v>
      </c>
      <c r="AU11" s="96">
        <v>4</v>
      </c>
      <c r="AV11" s="96">
        <v>100</v>
      </c>
      <c r="AW11" s="96">
        <v>18</v>
      </c>
      <c r="AX11" s="96">
        <v>590</v>
      </c>
      <c r="AY11" s="95">
        <f t="shared" si="9"/>
        <v>56</v>
      </c>
      <c r="AZ11" s="96">
        <v>3</v>
      </c>
      <c r="BA11" s="96">
        <v>50</v>
      </c>
      <c r="BB11" s="96">
        <v>10</v>
      </c>
      <c r="BC11" s="96">
        <v>40</v>
      </c>
      <c r="BD11" s="96">
        <v>3</v>
      </c>
      <c r="BE11" s="96">
        <v>0</v>
      </c>
      <c r="BF11" s="96">
        <f>SUM(BA11-E11)+BE11</f>
        <v>9</v>
      </c>
      <c r="BG11" s="96">
        <v>4</v>
      </c>
      <c r="BH11" s="96">
        <v>105</v>
      </c>
      <c r="BI11" s="96">
        <v>18</v>
      </c>
      <c r="BJ11" s="96">
        <v>590</v>
      </c>
      <c r="BK11" s="95">
        <f t="shared" si="10"/>
        <v>56</v>
      </c>
      <c r="BL11" s="96">
        <v>3</v>
      </c>
      <c r="BM11" s="96">
        <v>50</v>
      </c>
      <c r="BN11" s="96">
        <v>10</v>
      </c>
      <c r="BO11" s="96">
        <v>40</v>
      </c>
      <c r="BP11" s="96">
        <v>3</v>
      </c>
      <c r="BQ11" s="96">
        <v>1</v>
      </c>
      <c r="BR11" s="96">
        <f>SUM(BM11-E11)+BQ11</f>
        <v>10</v>
      </c>
    </row>
    <row r="12" spans="1:70" s="109" customFormat="1" ht="29.25" customHeight="1" x14ac:dyDescent="0.25">
      <c r="A12" s="118">
        <v>4</v>
      </c>
      <c r="B12" s="94" t="s">
        <v>158</v>
      </c>
      <c r="C12" s="95">
        <f t="shared" si="2"/>
        <v>42</v>
      </c>
      <c r="D12" s="96">
        <v>3</v>
      </c>
      <c r="E12" s="98">
        <v>37</v>
      </c>
      <c r="F12" s="121">
        <v>2</v>
      </c>
      <c r="G12" s="95">
        <f t="shared" si="3"/>
        <v>40</v>
      </c>
      <c r="H12" s="96">
        <v>3</v>
      </c>
      <c r="I12" s="96">
        <v>35</v>
      </c>
      <c r="J12" s="97">
        <v>2</v>
      </c>
      <c r="K12" s="122">
        <v>5</v>
      </c>
      <c r="L12" s="96">
        <v>157</v>
      </c>
      <c r="M12" s="96">
        <v>16</v>
      </c>
      <c r="N12" s="96">
        <v>473</v>
      </c>
      <c r="O12" s="95">
        <f t="shared" si="4"/>
        <v>54</v>
      </c>
      <c r="P12" s="96">
        <v>3</v>
      </c>
      <c r="Q12" s="96">
        <f t="shared" si="5"/>
        <v>48</v>
      </c>
      <c r="R12" s="96">
        <v>13</v>
      </c>
      <c r="S12" s="96">
        <v>35</v>
      </c>
      <c r="T12" s="96">
        <v>3</v>
      </c>
      <c r="U12" s="96">
        <v>1</v>
      </c>
      <c r="V12" s="96">
        <v>12</v>
      </c>
      <c r="W12" s="96">
        <v>7</v>
      </c>
      <c r="X12" s="96">
        <v>172</v>
      </c>
      <c r="Y12" s="96">
        <v>15</v>
      </c>
      <c r="Z12" s="96">
        <v>450</v>
      </c>
      <c r="AA12" s="95">
        <f t="shared" si="6"/>
        <v>57</v>
      </c>
      <c r="AB12" s="96">
        <v>3</v>
      </c>
      <c r="AC12" s="96">
        <f t="shared" si="7"/>
        <v>51</v>
      </c>
      <c r="AD12" s="96">
        <v>18</v>
      </c>
      <c r="AE12" s="96">
        <v>33</v>
      </c>
      <c r="AF12" s="96">
        <v>3</v>
      </c>
      <c r="AG12" s="96"/>
      <c r="AH12" s="96">
        <v>14</v>
      </c>
      <c r="AI12" s="96">
        <v>6</v>
      </c>
      <c r="AJ12" s="96">
        <v>162</v>
      </c>
      <c r="AK12" s="96">
        <v>16</v>
      </c>
      <c r="AL12" s="96">
        <v>480</v>
      </c>
      <c r="AM12" s="95">
        <f t="shared" si="8"/>
        <v>56</v>
      </c>
      <c r="AN12" s="96">
        <v>3</v>
      </c>
      <c r="AO12" s="96">
        <v>50</v>
      </c>
      <c r="AP12" s="96">
        <v>15</v>
      </c>
      <c r="AQ12" s="96">
        <v>35</v>
      </c>
      <c r="AR12" s="96">
        <v>3</v>
      </c>
      <c r="AS12" s="96"/>
      <c r="AT12" s="96">
        <v>13</v>
      </c>
      <c r="AU12" s="96">
        <v>6</v>
      </c>
      <c r="AV12" s="96">
        <v>160</v>
      </c>
      <c r="AW12" s="96">
        <v>17</v>
      </c>
      <c r="AX12" s="96">
        <v>500</v>
      </c>
      <c r="AY12" s="95">
        <f t="shared" si="9"/>
        <v>58</v>
      </c>
      <c r="AZ12" s="96">
        <v>3</v>
      </c>
      <c r="BA12" s="96">
        <v>52</v>
      </c>
      <c r="BB12" s="96">
        <v>15</v>
      </c>
      <c r="BC12" s="96">
        <v>37</v>
      </c>
      <c r="BD12" s="96">
        <v>3</v>
      </c>
      <c r="BE12" s="96"/>
      <c r="BF12" s="96">
        <v>15</v>
      </c>
      <c r="BG12" s="96">
        <v>6</v>
      </c>
      <c r="BH12" s="96">
        <v>160</v>
      </c>
      <c r="BI12" s="96">
        <v>17</v>
      </c>
      <c r="BJ12" s="96">
        <v>525</v>
      </c>
      <c r="BK12" s="95">
        <f t="shared" si="10"/>
        <v>58</v>
      </c>
      <c r="BL12" s="96">
        <v>3</v>
      </c>
      <c r="BM12" s="96">
        <v>52</v>
      </c>
      <c r="BN12" s="96">
        <v>15</v>
      </c>
      <c r="BO12" s="96">
        <v>37</v>
      </c>
      <c r="BP12" s="96">
        <v>3</v>
      </c>
      <c r="BQ12" s="96"/>
      <c r="BR12" s="96">
        <v>15</v>
      </c>
    </row>
    <row r="14" spans="1:70" x14ac:dyDescent="0.25">
      <c r="J14" s="185">
        <f>K8+M8</f>
        <v>89</v>
      </c>
    </row>
  </sheetData>
  <mergeCells count="92">
    <mergeCell ref="A1:BP1"/>
    <mergeCell ref="A3:A6"/>
    <mergeCell ref="B3:B6"/>
    <mergeCell ref="G3:J3"/>
    <mergeCell ref="BG4:BH4"/>
    <mergeCell ref="BI4:BJ4"/>
    <mergeCell ref="BK4:BP4"/>
    <mergeCell ref="Q5:Q6"/>
    <mergeCell ref="R5:S5"/>
    <mergeCell ref="T5:T6"/>
    <mergeCell ref="M5:M6"/>
    <mergeCell ref="G4:G6"/>
    <mergeCell ref="BP5:BP6"/>
    <mergeCell ref="AC5:AC6"/>
    <mergeCell ref="AF5:AF6"/>
    <mergeCell ref="BH5:BH6"/>
    <mergeCell ref="BI5:BI6"/>
    <mergeCell ref="BJ5:BJ6"/>
    <mergeCell ref="AA5:AA6"/>
    <mergeCell ref="AB5:AB6"/>
    <mergeCell ref="BK5:BK6"/>
    <mergeCell ref="BL5:BL6"/>
    <mergeCell ref="AR5:AR6"/>
    <mergeCell ref="AZ5:AZ6"/>
    <mergeCell ref="BA5:BA6"/>
    <mergeCell ref="BB5:BC5"/>
    <mergeCell ref="BD5:BD6"/>
    <mergeCell ref="BG5:BG6"/>
    <mergeCell ref="BM5:BM6"/>
    <mergeCell ref="J5:J6"/>
    <mergeCell ref="AO5:AO6"/>
    <mergeCell ref="AP5:AQ5"/>
    <mergeCell ref="C3:F3"/>
    <mergeCell ref="D5:D6"/>
    <mergeCell ref="E5:E6"/>
    <mergeCell ref="F5:F6"/>
    <mergeCell ref="D4:F4"/>
    <mergeCell ref="C4:C6"/>
    <mergeCell ref="H5:H6"/>
    <mergeCell ref="P5:P6"/>
    <mergeCell ref="K5:K6"/>
    <mergeCell ref="L5:L6"/>
    <mergeCell ref="N5:N6"/>
    <mergeCell ref="O5:O6"/>
    <mergeCell ref="K3:V3"/>
    <mergeCell ref="U4:U6"/>
    <mergeCell ref="V4:V6"/>
    <mergeCell ref="W3:AH3"/>
    <mergeCell ref="W4:X4"/>
    <mergeCell ref="Y4:Z4"/>
    <mergeCell ref="AA4:AF4"/>
    <mergeCell ref="AG4:AG6"/>
    <mergeCell ref="AH4:AH6"/>
    <mergeCell ref="W5:W6"/>
    <mergeCell ref="X5:X6"/>
    <mergeCell ref="Y5:Y6"/>
    <mergeCell ref="Z5:Z6"/>
    <mergeCell ref="M4:N4"/>
    <mergeCell ref="O4:T4"/>
    <mergeCell ref="AD5:AE5"/>
    <mergeCell ref="P2:AZ2"/>
    <mergeCell ref="H4:J4"/>
    <mergeCell ref="K4:L4"/>
    <mergeCell ref="I5:I6"/>
    <mergeCell ref="AI3:AT3"/>
    <mergeCell ref="AI4:AJ4"/>
    <mergeCell ref="AK4:AL4"/>
    <mergeCell ref="AM4:AR4"/>
    <mergeCell ref="AS4:AS6"/>
    <mergeCell ref="AT4:AT6"/>
    <mergeCell ref="AI5:AI6"/>
    <mergeCell ref="AJ5:AJ6"/>
    <mergeCell ref="AK5:AK6"/>
    <mergeCell ref="AL5:AL6"/>
    <mergeCell ref="AM5:AM6"/>
    <mergeCell ref="AN5:AN6"/>
    <mergeCell ref="BM2:BP2"/>
    <mergeCell ref="BG3:BR3"/>
    <mergeCell ref="BQ4:BQ6"/>
    <mergeCell ref="BR4:BR6"/>
    <mergeCell ref="AU3:BF3"/>
    <mergeCell ref="AU4:AV4"/>
    <mergeCell ref="AW4:AX4"/>
    <mergeCell ref="AY4:BD4"/>
    <mergeCell ref="BE4:BE6"/>
    <mergeCell ref="BF4:BF6"/>
    <mergeCell ref="AU5:AU6"/>
    <mergeCell ref="AV5:AV6"/>
    <mergeCell ref="AW5:AW6"/>
    <mergeCell ref="AX5:AX6"/>
    <mergeCell ref="AY5:AY6"/>
    <mergeCell ref="BN5:BO5"/>
  </mergeCells>
  <pageMargins left="0.25" right="0" top="0.25" bottom="0.25" header="0.25" footer="0.25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48"/>
  <sheetViews>
    <sheetView zoomScale="87" zoomScaleNormal="87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8" sqref="E8"/>
    </sheetView>
  </sheetViews>
  <sheetFormatPr defaultColWidth="8.7109375" defaultRowHeight="15" x14ac:dyDescent="0.25"/>
  <cols>
    <col min="1" max="1" width="4.28515625" style="50" customWidth="1"/>
    <col min="2" max="2" width="18.28515625" style="50" customWidth="1"/>
    <col min="3" max="3" width="6.28515625" style="50" customWidth="1"/>
    <col min="4" max="4" width="5" style="50" customWidth="1"/>
    <col min="5" max="5" width="6.42578125" style="50" customWidth="1"/>
    <col min="6" max="6" width="5" style="50" customWidth="1"/>
    <col min="7" max="7" width="6.140625" style="50" customWidth="1"/>
    <col min="8" max="8" width="5" style="50" customWidth="1"/>
    <col min="9" max="9" width="6" style="63" customWidth="1"/>
    <col min="10" max="10" width="5.5703125" style="50" customWidth="1"/>
    <col min="11" max="11" width="4.140625" style="50" customWidth="1"/>
    <col min="12" max="12" width="6" style="50" customWidth="1"/>
    <col min="13" max="18" width="5.7109375" style="50" customWidth="1"/>
    <col min="19" max="19" width="4.42578125" style="50" customWidth="1"/>
    <col min="20" max="20" width="5.42578125" style="50" customWidth="1"/>
    <col min="21" max="21" width="5.5703125" style="50" customWidth="1"/>
    <col min="22" max="26" width="5.7109375" style="50" customWidth="1"/>
    <col min="27" max="27" width="4.5703125" style="50" customWidth="1"/>
    <col min="28" max="28" width="6.5703125" style="50" customWidth="1"/>
    <col min="29" max="29" width="5.7109375" style="50" customWidth="1"/>
    <col min="30" max="30" width="4.42578125" style="50" customWidth="1"/>
    <col min="31" max="31" width="5.7109375" style="50" customWidth="1"/>
    <col min="32" max="32" width="4.28515625" style="50" customWidth="1"/>
    <col min="33" max="34" width="5.7109375" style="50" customWidth="1"/>
    <col min="35" max="35" width="4.140625" style="50" customWidth="1"/>
    <col min="36" max="36" width="5.85546875" style="50" customWidth="1"/>
    <col min="37" max="37" width="4.85546875" style="50" customWidth="1"/>
    <col min="38" max="38" width="4.5703125" style="50" customWidth="1"/>
    <col min="39" max="39" width="5.5703125" style="50" customWidth="1"/>
    <col min="40" max="40" width="4.5703125" style="50" customWidth="1"/>
    <col min="41" max="42" width="5.7109375" style="50" customWidth="1"/>
    <col min="43" max="43" width="4.28515625" style="50" customWidth="1"/>
    <col min="44" max="44" width="5.5703125" style="50" customWidth="1"/>
    <col min="45" max="45" width="4.5703125" style="50" customWidth="1"/>
    <col min="46" max="46" width="5.42578125" style="50" customWidth="1"/>
    <col min="47" max="47" width="5" style="50" customWidth="1"/>
    <col min="48" max="48" width="5.7109375" style="50" customWidth="1"/>
    <col min="49" max="49" width="5.42578125" style="50" customWidth="1"/>
    <col min="50" max="50" width="5.7109375" style="50" customWidth="1"/>
    <col min="51" max="266" width="8.7109375" style="44"/>
    <col min="267" max="267" width="6" style="44" customWidth="1"/>
    <col min="268" max="268" width="23.85546875" style="44" customWidth="1"/>
    <col min="269" max="277" width="7.28515625" style="44" customWidth="1"/>
    <col min="278" max="278" width="6.7109375" style="44" customWidth="1"/>
    <col min="279" max="281" width="7.28515625" style="44" customWidth="1"/>
    <col min="282" max="282" width="8.28515625" style="44" customWidth="1"/>
    <col min="283" max="286" width="7.28515625" style="44" customWidth="1"/>
    <col min="287" max="287" width="6.140625" style="44" customWidth="1"/>
    <col min="288" max="293" width="7.7109375" style="44" customWidth="1"/>
    <col min="294" max="296" width="7.42578125" style="44" customWidth="1"/>
    <col min="297" max="298" width="9" style="44" customWidth="1"/>
    <col min="299" max="299" width="7.42578125" style="44" customWidth="1"/>
    <col min="300" max="522" width="8.7109375" style="44"/>
    <col min="523" max="523" width="6" style="44" customWidth="1"/>
    <col min="524" max="524" width="23.85546875" style="44" customWidth="1"/>
    <col min="525" max="533" width="7.28515625" style="44" customWidth="1"/>
    <col min="534" max="534" width="6.7109375" style="44" customWidth="1"/>
    <col min="535" max="537" width="7.28515625" style="44" customWidth="1"/>
    <col min="538" max="538" width="8.28515625" style="44" customWidth="1"/>
    <col min="539" max="542" width="7.28515625" style="44" customWidth="1"/>
    <col min="543" max="543" width="6.140625" style="44" customWidth="1"/>
    <col min="544" max="549" width="7.7109375" style="44" customWidth="1"/>
    <col min="550" max="552" width="7.42578125" style="44" customWidth="1"/>
    <col min="553" max="554" width="9" style="44" customWidth="1"/>
    <col min="555" max="555" width="7.42578125" style="44" customWidth="1"/>
    <col min="556" max="778" width="8.7109375" style="44"/>
    <col min="779" max="779" width="6" style="44" customWidth="1"/>
    <col min="780" max="780" width="23.85546875" style="44" customWidth="1"/>
    <col min="781" max="789" width="7.28515625" style="44" customWidth="1"/>
    <col min="790" max="790" width="6.7109375" style="44" customWidth="1"/>
    <col min="791" max="793" width="7.28515625" style="44" customWidth="1"/>
    <col min="794" max="794" width="8.28515625" style="44" customWidth="1"/>
    <col min="795" max="798" width="7.28515625" style="44" customWidth="1"/>
    <col min="799" max="799" width="6.140625" style="44" customWidth="1"/>
    <col min="800" max="805" width="7.7109375" style="44" customWidth="1"/>
    <col min="806" max="808" width="7.42578125" style="44" customWidth="1"/>
    <col min="809" max="810" width="9" style="44" customWidth="1"/>
    <col min="811" max="811" width="7.42578125" style="44" customWidth="1"/>
    <col min="812" max="1034" width="8.7109375" style="44"/>
    <col min="1035" max="1035" width="6" style="44" customWidth="1"/>
    <col min="1036" max="1036" width="23.85546875" style="44" customWidth="1"/>
    <col min="1037" max="1045" width="7.28515625" style="44" customWidth="1"/>
    <col min="1046" max="1046" width="6.7109375" style="44" customWidth="1"/>
    <col min="1047" max="1049" width="7.28515625" style="44" customWidth="1"/>
    <col min="1050" max="1050" width="8.28515625" style="44" customWidth="1"/>
    <col min="1051" max="1054" width="7.28515625" style="44" customWidth="1"/>
    <col min="1055" max="1055" width="6.140625" style="44" customWidth="1"/>
    <col min="1056" max="1061" width="7.7109375" style="44" customWidth="1"/>
    <col min="1062" max="1064" width="7.42578125" style="44" customWidth="1"/>
    <col min="1065" max="1066" width="9" style="44" customWidth="1"/>
    <col min="1067" max="1067" width="7.42578125" style="44" customWidth="1"/>
    <col min="1068" max="1290" width="8.7109375" style="44"/>
    <col min="1291" max="1291" width="6" style="44" customWidth="1"/>
    <col min="1292" max="1292" width="23.85546875" style="44" customWidth="1"/>
    <col min="1293" max="1301" width="7.28515625" style="44" customWidth="1"/>
    <col min="1302" max="1302" width="6.7109375" style="44" customWidth="1"/>
    <col min="1303" max="1305" width="7.28515625" style="44" customWidth="1"/>
    <col min="1306" max="1306" width="8.28515625" style="44" customWidth="1"/>
    <col min="1307" max="1310" width="7.28515625" style="44" customWidth="1"/>
    <col min="1311" max="1311" width="6.140625" style="44" customWidth="1"/>
    <col min="1312" max="1317" width="7.7109375" style="44" customWidth="1"/>
    <col min="1318" max="1320" width="7.42578125" style="44" customWidth="1"/>
    <col min="1321" max="1322" width="9" style="44" customWidth="1"/>
    <col min="1323" max="1323" width="7.42578125" style="44" customWidth="1"/>
    <col min="1324" max="1546" width="8.7109375" style="44"/>
    <col min="1547" max="1547" width="6" style="44" customWidth="1"/>
    <col min="1548" max="1548" width="23.85546875" style="44" customWidth="1"/>
    <col min="1549" max="1557" width="7.28515625" style="44" customWidth="1"/>
    <col min="1558" max="1558" width="6.7109375" style="44" customWidth="1"/>
    <col min="1559" max="1561" width="7.28515625" style="44" customWidth="1"/>
    <col min="1562" max="1562" width="8.28515625" style="44" customWidth="1"/>
    <col min="1563" max="1566" width="7.28515625" style="44" customWidth="1"/>
    <col min="1567" max="1567" width="6.140625" style="44" customWidth="1"/>
    <col min="1568" max="1573" width="7.7109375" style="44" customWidth="1"/>
    <col min="1574" max="1576" width="7.42578125" style="44" customWidth="1"/>
    <col min="1577" max="1578" width="9" style="44" customWidth="1"/>
    <col min="1579" max="1579" width="7.42578125" style="44" customWidth="1"/>
    <col min="1580" max="1802" width="8.7109375" style="44"/>
    <col min="1803" max="1803" width="6" style="44" customWidth="1"/>
    <col min="1804" max="1804" width="23.85546875" style="44" customWidth="1"/>
    <col min="1805" max="1813" width="7.28515625" style="44" customWidth="1"/>
    <col min="1814" max="1814" width="6.7109375" style="44" customWidth="1"/>
    <col min="1815" max="1817" width="7.28515625" style="44" customWidth="1"/>
    <col min="1818" max="1818" width="8.28515625" style="44" customWidth="1"/>
    <col min="1819" max="1822" width="7.28515625" style="44" customWidth="1"/>
    <col min="1823" max="1823" width="6.140625" style="44" customWidth="1"/>
    <col min="1824" max="1829" width="7.7109375" style="44" customWidth="1"/>
    <col min="1830" max="1832" width="7.42578125" style="44" customWidth="1"/>
    <col min="1833" max="1834" width="9" style="44" customWidth="1"/>
    <col min="1835" max="1835" width="7.42578125" style="44" customWidth="1"/>
    <col min="1836" max="2058" width="8.7109375" style="44"/>
    <col min="2059" max="2059" width="6" style="44" customWidth="1"/>
    <col min="2060" max="2060" width="23.85546875" style="44" customWidth="1"/>
    <col min="2061" max="2069" width="7.28515625" style="44" customWidth="1"/>
    <col min="2070" max="2070" width="6.7109375" style="44" customWidth="1"/>
    <col min="2071" max="2073" width="7.28515625" style="44" customWidth="1"/>
    <col min="2074" max="2074" width="8.28515625" style="44" customWidth="1"/>
    <col min="2075" max="2078" width="7.28515625" style="44" customWidth="1"/>
    <col min="2079" max="2079" width="6.140625" style="44" customWidth="1"/>
    <col min="2080" max="2085" width="7.7109375" style="44" customWidth="1"/>
    <col min="2086" max="2088" width="7.42578125" style="44" customWidth="1"/>
    <col min="2089" max="2090" width="9" style="44" customWidth="1"/>
    <col min="2091" max="2091" width="7.42578125" style="44" customWidth="1"/>
    <col min="2092" max="2314" width="8.7109375" style="44"/>
    <col min="2315" max="2315" width="6" style="44" customWidth="1"/>
    <col min="2316" max="2316" width="23.85546875" style="44" customWidth="1"/>
    <col min="2317" max="2325" width="7.28515625" style="44" customWidth="1"/>
    <col min="2326" max="2326" width="6.7109375" style="44" customWidth="1"/>
    <col min="2327" max="2329" width="7.28515625" style="44" customWidth="1"/>
    <col min="2330" max="2330" width="8.28515625" style="44" customWidth="1"/>
    <col min="2331" max="2334" width="7.28515625" style="44" customWidth="1"/>
    <col min="2335" max="2335" width="6.140625" style="44" customWidth="1"/>
    <col min="2336" max="2341" width="7.7109375" style="44" customWidth="1"/>
    <col min="2342" max="2344" width="7.42578125" style="44" customWidth="1"/>
    <col min="2345" max="2346" width="9" style="44" customWidth="1"/>
    <col min="2347" max="2347" width="7.42578125" style="44" customWidth="1"/>
    <col min="2348" max="2570" width="8.7109375" style="44"/>
    <col min="2571" max="2571" width="6" style="44" customWidth="1"/>
    <col min="2572" max="2572" width="23.85546875" style="44" customWidth="1"/>
    <col min="2573" max="2581" width="7.28515625" style="44" customWidth="1"/>
    <col min="2582" max="2582" width="6.7109375" style="44" customWidth="1"/>
    <col min="2583" max="2585" width="7.28515625" style="44" customWidth="1"/>
    <col min="2586" max="2586" width="8.28515625" style="44" customWidth="1"/>
    <col min="2587" max="2590" width="7.28515625" style="44" customWidth="1"/>
    <col min="2591" max="2591" width="6.140625" style="44" customWidth="1"/>
    <col min="2592" max="2597" width="7.7109375" style="44" customWidth="1"/>
    <col min="2598" max="2600" width="7.42578125" style="44" customWidth="1"/>
    <col min="2601" max="2602" width="9" style="44" customWidth="1"/>
    <col min="2603" max="2603" width="7.42578125" style="44" customWidth="1"/>
    <col min="2604" max="2826" width="8.7109375" style="44"/>
    <col min="2827" max="2827" width="6" style="44" customWidth="1"/>
    <col min="2828" max="2828" width="23.85546875" style="44" customWidth="1"/>
    <col min="2829" max="2837" width="7.28515625" style="44" customWidth="1"/>
    <col min="2838" max="2838" width="6.7109375" style="44" customWidth="1"/>
    <col min="2839" max="2841" width="7.28515625" style="44" customWidth="1"/>
    <col min="2842" max="2842" width="8.28515625" style="44" customWidth="1"/>
    <col min="2843" max="2846" width="7.28515625" style="44" customWidth="1"/>
    <col min="2847" max="2847" width="6.140625" style="44" customWidth="1"/>
    <col min="2848" max="2853" width="7.7109375" style="44" customWidth="1"/>
    <col min="2854" max="2856" width="7.42578125" style="44" customWidth="1"/>
    <col min="2857" max="2858" width="9" style="44" customWidth="1"/>
    <col min="2859" max="2859" width="7.42578125" style="44" customWidth="1"/>
    <col min="2860" max="3082" width="8.7109375" style="44"/>
    <col min="3083" max="3083" width="6" style="44" customWidth="1"/>
    <col min="3084" max="3084" width="23.85546875" style="44" customWidth="1"/>
    <col min="3085" max="3093" width="7.28515625" style="44" customWidth="1"/>
    <col min="3094" max="3094" width="6.7109375" style="44" customWidth="1"/>
    <col min="3095" max="3097" width="7.28515625" style="44" customWidth="1"/>
    <col min="3098" max="3098" width="8.28515625" style="44" customWidth="1"/>
    <col min="3099" max="3102" width="7.28515625" style="44" customWidth="1"/>
    <col min="3103" max="3103" width="6.140625" style="44" customWidth="1"/>
    <col min="3104" max="3109" width="7.7109375" style="44" customWidth="1"/>
    <col min="3110" max="3112" width="7.42578125" style="44" customWidth="1"/>
    <col min="3113" max="3114" width="9" style="44" customWidth="1"/>
    <col min="3115" max="3115" width="7.42578125" style="44" customWidth="1"/>
    <col min="3116" max="3338" width="8.7109375" style="44"/>
    <col min="3339" max="3339" width="6" style="44" customWidth="1"/>
    <col min="3340" max="3340" width="23.85546875" style="44" customWidth="1"/>
    <col min="3341" max="3349" width="7.28515625" style="44" customWidth="1"/>
    <col min="3350" max="3350" width="6.7109375" style="44" customWidth="1"/>
    <col min="3351" max="3353" width="7.28515625" style="44" customWidth="1"/>
    <col min="3354" max="3354" width="8.28515625" style="44" customWidth="1"/>
    <col min="3355" max="3358" width="7.28515625" style="44" customWidth="1"/>
    <col min="3359" max="3359" width="6.140625" style="44" customWidth="1"/>
    <col min="3360" max="3365" width="7.7109375" style="44" customWidth="1"/>
    <col min="3366" max="3368" width="7.42578125" style="44" customWidth="1"/>
    <col min="3369" max="3370" width="9" style="44" customWidth="1"/>
    <col min="3371" max="3371" width="7.42578125" style="44" customWidth="1"/>
    <col min="3372" max="3594" width="8.7109375" style="44"/>
    <col min="3595" max="3595" width="6" style="44" customWidth="1"/>
    <col min="3596" max="3596" width="23.85546875" style="44" customWidth="1"/>
    <col min="3597" max="3605" width="7.28515625" style="44" customWidth="1"/>
    <col min="3606" max="3606" width="6.7109375" style="44" customWidth="1"/>
    <col min="3607" max="3609" width="7.28515625" style="44" customWidth="1"/>
    <col min="3610" max="3610" width="8.28515625" style="44" customWidth="1"/>
    <col min="3611" max="3614" width="7.28515625" style="44" customWidth="1"/>
    <col min="3615" max="3615" width="6.140625" style="44" customWidth="1"/>
    <col min="3616" max="3621" width="7.7109375" style="44" customWidth="1"/>
    <col min="3622" max="3624" width="7.42578125" style="44" customWidth="1"/>
    <col min="3625" max="3626" width="9" style="44" customWidth="1"/>
    <col min="3627" max="3627" width="7.42578125" style="44" customWidth="1"/>
    <col min="3628" max="3850" width="8.7109375" style="44"/>
    <col min="3851" max="3851" width="6" style="44" customWidth="1"/>
    <col min="3852" max="3852" width="23.85546875" style="44" customWidth="1"/>
    <col min="3853" max="3861" width="7.28515625" style="44" customWidth="1"/>
    <col min="3862" max="3862" width="6.7109375" style="44" customWidth="1"/>
    <col min="3863" max="3865" width="7.28515625" style="44" customWidth="1"/>
    <col min="3866" max="3866" width="8.28515625" style="44" customWidth="1"/>
    <col min="3867" max="3870" width="7.28515625" style="44" customWidth="1"/>
    <col min="3871" max="3871" width="6.140625" style="44" customWidth="1"/>
    <col min="3872" max="3877" width="7.7109375" style="44" customWidth="1"/>
    <col min="3878" max="3880" width="7.42578125" style="44" customWidth="1"/>
    <col min="3881" max="3882" width="9" style="44" customWidth="1"/>
    <col min="3883" max="3883" width="7.42578125" style="44" customWidth="1"/>
    <col min="3884" max="4106" width="8.7109375" style="44"/>
    <col min="4107" max="4107" width="6" style="44" customWidth="1"/>
    <col min="4108" max="4108" width="23.85546875" style="44" customWidth="1"/>
    <col min="4109" max="4117" width="7.28515625" style="44" customWidth="1"/>
    <col min="4118" max="4118" width="6.7109375" style="44" customWidth="1"/>
    <col min="4119" max="4121" width="7.28515625" style="44" customWidth="1"/>
    <col min="4122" max="4122" width="8.28515625" style="44" customWidth="1"/>
    <col min="4123" max="4126" width="7.28515625" style="44" customWidth="1"/>
    <col min="4127" max="4127" width="6.140625" style="44" customWidth="1"/>
    <col min="4128" max="4133" width="7.7109375" style="44" customWidth="1"/>
    <col min="4134" max="4136" width="7.42578125" style="44" customWidth="1"/>
    <col min="4137" max="4138" width="9" style="44" customWidth="1"/>
    <col min="4139" max="4139" width="7.42578125" style="44" customWidth="1"/>
    <col min="4140" max="4362" width="8.7109375" style="44"/>
    <col min="4363" max="4363" width="6" style="44" customWidth="1"/>
    <col min="4364" max="4364" width="23.85546875" style="44" customWidth="1"/>
    <col min="4365" max="4373" width="7.28515625" style="44" customWidth="1"/>
    <col min="4374" max="4374" width="6.7109375" style="44" customWidth="1"/>
    <col min="4375" max="4377" width="7.28515625" style="44" customWidth="1"/>
    <col min="4378" max="4378" width="8.28515625" style="44" customWidth="1"/>
    <col min="4379" max="4382" width="7.28515625" style="44" customWidth="1"/>
    <col min="4383" max="4383" width="6.140625" style="44" customWidth="1"/>
    <col min="4384" max="4389" width="7.7109375" style="44" customWidth="1"/>
    <col min="4390" max="4392" width="7.42578125" style="44" customWidth="1"/>
    <col min="4393" max="4394" width="9" style="44" customWidth="1"/>
    <col min="4395" max="4395" width="7.42578125" style="44" customWidth="1"/>
    <col min="4396" max="4618" width="8.7109375" style="44"/>
    <col min="4619" max="4619" width="6" style="44" customWidth="1"/>
    <col min="4620" max="4620" width="23.85546875" style="44" customWidth="1"/>
    <col min="4621" max="4629" width="7.28515625" style="44" customWidth="1"/>
    <col min="4630" max="4630" width="6.7109375" style="44" customWidth="1"/>
    <col min="4631" max="4633" width="7.28515625" style="44" customWidth="1"/>
    <col min="4634" max="4634" width="8.28515625" style="44" customWidth="1"/>
    <col min="4635" max="4638" width="7.28515625" style="44" customWidth="1"/>
    <col min="4639" max="4639" width="6.140625" style="44" customWidth="1"/>
    <col min="4640" max="4645" width="7.7109375" style="44" customWidth="1"/>
    <col min="4646" max="4648" width="7.42578125" style="44" customWidth="1"/>
    <col min="4649" max="4650" width="9" style="44" customWidth="1"/>
    <col min="4651" max="4651" width="7.42578125" style="44" customWidth="1"/>
    <col min="4652" max="4874" width="8.7109375" style="44"/>
    <col min="4875" max="4875" width="6" style="44" customWidth="1"/>
    <col min="4876" max="4876" width="23.85546875" style="44" customWidth="1"/>
    <col min="4877" max="4885" width="7.28515625" style="44" customWidth="1"/>
    <col min="4886" max="4886" width="6.7109375" style="44" customWidth="1"/>
    <col min="4887" max="4889" width="7.28515625" style="44" customWidth="1"/>
    <col min="4890" max="4890" width="8.28515625" style="44" customWidth="1"/>
    <col min="4891" max="4894" width="7.28515625" style="44" customWidth="1"/>
    <col min="4895" max="4895" width="6.140625" style="44" customWidth="1"/>
    <col min="4896" max="4901" width="7.7109375" style="44" customWidth="1"/>
    <col min="4902" max="4904" width="7.42578125" style="44" customWidth="1"/>
    <col min="4905" max="4906" width="9" style="44" customWidth="1"/>
    <col min="4907" max="4907" width="7.42578125" style="44" customWidth="1"/>
    <col min="4908" max="5130" width="8.7109375" style="44"/>
    <col min="5131" max="5131" width="6" style="44" customWidth="1"/>
    <col min="5132" max="5132" width="23.85546875" style="44" customWidth="1"/>
    <col min="5133" max="5141" width="7.28515625" style="44" customWidth="1"/>
    <col min="5142" max="5142" width="6.7109375" style="44" customWidth="1"/>
    <col min="5143" max="5145" width="7.28515625" style="44" customWidth="1"/>
    <col min="5146" max="5146" width="8.28515625" style="44" customWidth="1"/>
    <col min="5147" max="5150" width="7.28515625" style="44" customWidth="1"/>
    <col min="5151" max="5151" width="6.140625" style="44" customWidth="1"/>
    <col min="5152" max="5157" width="7.7109375" style="44" customWidth="1"/>
    <col min="5158" max="5160" width="7.42578125" style="44" customWidth="1"/>
    <col min="5161" max="5162" width="9" style="44" customWidth="1"/>
    <col min="5163" max="5163" width="7.42578125" style="44" customWidth="1"/>
    <col min="5164" max="5386" width="8.7109375" style="44"/>
    <col min="5387" max="5387" width="6" style="44" customWidth="1"/>
    <col min="5388" max="5388" width="23.85546875" style="44" customWidth="1"/>
    <col min="5389" max="5397" width="7.28515625" style="44" customWidth="1"/>
    <col min="5398" max="5398" width="6.7109375" style="44" customWidth="1"/>
    <col min="5399" max="5401" width="7.28515625" style="44" customWidth="1"/>
    <col min="5402" max="5402" width="8.28515625" style="44" customWidth="1"/>
    <col min="5403" max="5406" width="7.28515625" style="44" customWidth="1"/>
    <col min="5407" max="5407" width="6.140625" style="44" customWidth="1"/>
    <col min="5408" max="5413" width="7.7109375" style="44" customWidth="1"/>
    <col min="5414" max="5416" width="7.42578125" style="44" customWidth="1"/>
    <col min="5417" max="5418" width="9" style="44" customWidth="1"/>
    <col min="5419" max="5419" width="7.42578125" style="44" customWidth="1"/>
    <col min="5420" max="5642" width="8.7109375" style="44"/>
    <col min="5643" max="5643" width="6" style="44" customWidth="1"/>
    <col min="5644" max="5644" width="23.85546875" style="44" customWidth="1"/>
    <col min="5645" max="5653" width="7.28515625" style="44" customWidth="1"/>
    <col min="5654" max="5654" width="6.7109375" style="44" customWidth="1"/>
    <col min="5655" max="5657" width="7.28515625" style="44" customWidth="1"/>
    <col min="5658" max="5658" width="8.28515625" style="44" customWidth="1"/>
    <col min="5659" max="5662" width="7.28515625" style="44" customWidth="1"/>
    <col min="5663" max="5663" width="6.140625" style="44" customWidth="1"/>
    <col min="5664" max="5669" width="7.7109375" style="44" customWidth="1"/>
    <col min="5670" max="5672" width="7.42578125" style="44" customWidth="1"/>
    <col min="5673" max="5674" width="9" style="44" customWidth="1"/>
    <col min="5675" max="5675" width="7.42578125" style="44" customWidth="1"/>
    <col min="5676" max="5898" width="8.7109375" style="44"/>
    <col min="5899" max="5899" width="6" style="44" customWidth="1"/>
    <col min="5900" max="5900" width="23.85546875" style="44" customWidth="1"/>
    <col min="5901" max="5909" width="7.28515625" style="44" customWidth="1"/>
    <col min="5910" max="5910" width="6.7109375" style="44" customWidth="1"/>
    <col min="5911" max="5913" width="7.28515625" style="44" customWidth="1"/>
    <col min="5914" max="5914" width="8.28515625" style="44" customWidth="1"/>
    <col min="5915" max="5918" width="7.28515625" style="44" customWidth="1"/>
    <col min="5919" max="5919" width="6.140625" style="44" customWidth="1"/>
    <col min="5920" max="5925" width="7.7109375" style="44" customWidth="1"/>
    <col min="5926" max="5928" width="7.42578125" style="44" customWidth="1"/>
    <col min="5929" max="5930" width="9" style="44" customWidth="1"/>
    <col min="5931" max="5931" width="7.42578125" style="44" customWidth="1"/>
    <col min="5932" max="6154" width="8.7109375" style="44"/>
    <col min="6155" max="6155" width="6" style="44" customWidth="1"/>
    <col min="6156" max="6156" width="23.85546875" style="44" customWidth="1"/>
    <col min="6157" max="6165" width="7.28515625" style="44" customWidth="1"/>
    <col min="6166" max="6166" width="6.7109375" style="44" customWidth="1"/>
    <col min="6167" max="6169" width="7.28515625" style="44" customWidth="1"/>
    <col min="6170" max="6170" width="8.28515625" style="44" customWidth="1"/>
    <col min="6171" max="6174" width="7.28515625" style="44" customWidth="1"/>
    <col min="6175" max="6175" width="6.140625" style="44" customWidth="1"/>
    <col min="6176" max="6181" width="7.7109375" style="44" customWidth="1"/>
    <col min="6182" max="6184" width="7.42578125" style="44" customWidth="1"/>
    <col min="6185" max="6186" width="9" style="44" customWidth="1"/>
    <col min="6187" max="6187" width="7.42578125" style="44" customWidth="1"/>
    <col min="6188" max="6410" width="8.7109375" style="44"/>
    <col min="6411" max="6411" width="6" style="44" customWidth="1"/>
    <col min="6412" max="6412" width="23.85546875" style="44" customWidth="1"/>
    <col min="6413" max="6421" width="7.28515625" style="44" customWidth="1"/>
    <col min="6422" max="6422" width="6.7109375" style="44" customWidth="1"/>
    <col min="6423" max="6425" width="7.28515625" style="44" customWidth="1"/>
    <col min="6426" max="6426" width="8.28515625" style="44" customWidth="1"/>
    <col min="6427" max="6430" width="7.28515625" style="44" customWidth="1"/>
    <col min="6431" max="6431" width="6.140625" style="44" customWidth="1"/>
    <col min="6432" max="6437" width="7.7109375" style="44" customWidth="1"/>
    <col min="6438" max="6440" width="7.42578125" style="44" customWidth="1"/>
    <col min="6441" max="6442" width="9" style="44" customWidth="1"/>
    <col min="6443" max="6443" width="7.42578125" style="44" customWidth="1"/>
    <col min="6444" max="6666" width="8.7109375" style="44"/>
    <col min="6667" max="6667" width="6" style="44" customWidth="1"/>
    <col min="6668" max="6668" width="23.85546875" style="44" customWidth="1"/>
    <col min="6669" max="6677" width="7.28515625" style="44" customWidth="1"/>
    <col min="6678" max="6678" width="6.7109375" style="44" customWidth="1"/>
    <col min="6679" max="6681" width="7.28515625" style="44" customWidth="1"/>
    <col min="6682" max="6682" width="8.28515625" style="44" customWidth="1"/>
    <col min="6683" max="6686" width="7.28515625" style="44" customWidth="1"/>
    <col min="6687" max="6687" width="6.140625" style="44" customWidth="1"/>
    <col min="6688" max="6693" width="7.7109375" style="44" customWidth="1"/>
    <col min="6694" max="6696" width="7.42578125" style="44" customWidth="1"/>
    <col min="6697" max="6698" width="9" style="44" customWidth="1"/>
    <col min="6699" max="6699" width="7.42578125" style="44" customWidth="1"/>
    <col min="6700" max="6922" width="8.7109375" style="44"/>
    <col min="6923" max="6923" width="6" style="44" customWidth="1"/>
    <col min="6924" max="6924" width="23.85546875" style="44" customWidth="1"/>
    <col min="6925" max="6933" width="7.28515625" style="44" customWidth="1"/>
    <col min="6934" max="6934" width="6.7109375" style="44" customWidth="1"/>
    <col min="6935" max="6937" width="7.28515625" style="44" customWidth="1"/>
    <col min="6938" max="6938" width="8.28515625" style="44" customWidth="1"/>
    <col min="6939" max="6942" width="7.28515625" style="44" customWidth="1"/>
    <col min="6943" max="6943" width="6.140625" style="44" customWidth="1"/>
    <col min="6944" max="6949" width="7.7109375" style="44" customWidth="1"/>
    <col min="6950" max="6952" width="7.42578125" style="44" customWidth="1"/>
    <col min="6953" max="6954" width="9" style="44" customWidth="1"/>
    <col min="6955" max="6955" width="7.42578125" style="44" customWidth="1"/>
    <col min="6956" max="7178" width="8.7109375" style="44"/>
    <col min="7179" max="7179" width="6" style="44" customWidth="1"/>
    <col min="7180" max="7180" width="23.85546875" style="44" customWidth="1"/>
    <col min="7181" max="7189" width="7.28515625" style="44" customWidth="1"/>
    <col min="7190" max="7190" width="6.7109375" style="44" customWidth="1"/>
    <col min="7191" max="7193" width="7.28515625" style="44" customWidth="1"/>
    <col min="7194" max="7194" width="8.28515625" style="44" customWidth="1"/>
    <col min="7195" max="7198" width="7.28515625" style="44" customWidth="1"/>
    <col min="7199" max="7199" width="6.140625" style="44" customWidth="1"/>
    <col min="7200" max="7205" width="7.7109375" style="44" customWidth="1"/>
    <col min="7206" max="7208" width="7.42578125" style="44" customWidth="1"/>
    <col min="7209" max="7210" width="9" style="44" customWidth="1"/>
    <col min="7211" max="7211" width="7.42578125" style="44" customWidth="1"/>
    <col min="7212" max="7434" width="8.7109375" style="44"/>
    <col min="7435" max="7435" width="6" style="44" customWidth="1"/>
    <col min="7436" max="7436" width="23.85546875" style="44" customWidth="1"/>
    <col min="7437" max="7445" width="7.28515625" style="44" customWidth="1"/>
    <col min="7446" max="7446" width="6.7109375" style="44" customWidth="1"/>
    <col min="7447" max="7449" width="7.28515625" style="44" customWidth="1"/>
    <col min="7450" max="7450" width="8.28515625" style="44" customWidth="1"/>
    <col min="7451" max="7454" width="7.28515625" style="44" customWidth="1"/>
    <col min="7455" max="7455" width="6.140625" style="44" customWidth="1"/>
    <col min="7456" max="7461" width="7.7109375" style="44" customWidth="1"/>
    <col min="7462" max="7464" width="7.42578125" style="44" customWidth="1"/>
    <col min="7465" max="7466" width="9" style="44" customWidth="1"/>
    <col min="7467" max="7467" width="7.42578125" style="44" customWidth="1"/>
    <col min="7468" max="7690" width="8.7109375" style="44"/>
    <col min="7691" max="7691" width="6" style="44" customWidth="1"/>
    <col min="7692" max="7692" width="23.85546875" style="44" customWidth="1"/>
    <col min="7693" max="7701" width="7.28515625" style="44" customWidth="1"/>
    <col min="7702" max="7702" width="6.7109375" style="44" customWidth="1"/>
    <col min="7703" max="7705" width="7.28515625" style="44" customWidth="1"/>
    <col min="7706" max="7706" width="8.28515625" style="44" customWidth="1"/>
    <col min="7707" max="7710" width="7.28515625" style="44" customWidth="1"/>
    <col min="7711" max="7711" width="6.140625" style="44" customWidth="1"/>
    <col min="7712" max="7717" width="7.7109375" style="44" customWidth="1"/>
    <col min="7718" max="7720" width="7.42578125" style="44" customWidth="1"/>
    <col min="7721" max="7722" width="9" style="44" customWidth="1"/>
    <col min="7723" max="7723" width="7.42578125" style="44" customWidth="1"/>
    <col min="7724" max="7946" width="8.7109375" style="44"/>
    <col min="7947" max="7947" width="6" style="44" customWidth="1"/>
    <col min="7948" max="7948" width="23.85546875" style="44" customWidth="1"/>
    <col min="7949" max="7957" width="7.28515625" style="44" customWidth="1"/>
    <col min="7958" max="7958" width="6.7109375" style="44" customWidth="1"/>
    <col min="7959" max="7961" width="7.28515625" style="44" customWidth="1"/>
    <col min="7962" max="7962" width="8.28515625" style="44" customWidth="1"/>
    <col min="7963" max="7966" width="7.28515625" style="44" customWidth="1"/>
    <col min="7967" max="7967" width="6.140625" style="44" customWidth="1"/>
    <col min="7968" max="7973" width="7.7109375" style="44" customWidth="1"/>
    <col min="7974" max="7976" width="7.42578125" style="44" customWidth="1"/>
    <col min="7977" max="7978" width="9" style="44" customWidth="1"/>
    <col min="7979" max="7979" width="7.42578125" style="44" customWidth="1"/>
    <col min="7980" max="8202" width="8.7109375" style="44"/>
    <col min="8203" max="8203" width="6" style="44" customWidth="1"/>
    <col min="8204" max="8204" width="23.85546875" style="44" customWidth="1"/>
    <col min="8205" max="8213" width="7.28515625" style="44" customWidth="1"/>
    <col min="8214" max="8214" width="6.7109375" style="44" customWidth="1"/>
    <col min="8215" max="8217" width="7.28515625" style="44" customWidth="1"/>
    <col min="8218" max="8218" width="8.28515625" style="44" customWidth="1"/>
    <col min="8219" max="8222" width="7.28515625" style="44" customWidth="1"/>
    <col min="8223" max="8223" width="6.140625" style="44" customWidth="1"/>
    <col min="8224" max="8229" width="7.7109375" style="44" customWidth="1"/>
    <col min="8230" max="8232" width="7.42578125" style="44" customWidth="1"/>
    <col min="8233" max="8234" width="9" style="44" customWidth="1"/>
    <col min="8235" max="8235" width="7.42578125" style="44" customWidth="1"/>
    <col min="8236" max="8458" width="8.7109375" style="44"/>
    <col min="8459" max="8459" width="6" style="44" customWidth="1"/>
    <col min="8460" max="8460" width="23.85546875" style="44" customWidth="1"/>
    <col min="8461" max="8469" width="7.28515625" style="44" customWidth="1"/>
    <col min="8470" max="8470" width="6.7109375" style="44" customWidth="1"/>
    <col min="8471" max="8473" width="7.28515625" style="44" customWidth="1"/>
    <col min="8474" max="8474" width="8.28515625" style="44" customWidth="1"/>
    <col min="8475" max="8478" width="7.28515625" style="44" customWidth="1"/>
    <col min="8479" max="8479" width="6.140625" style="44" customWidth="1"/>
    <col min="8480" max="8485" width="7.7109375" style="44" customWidth="1"/>
    <col min="8486" max="8488" width="7.42578125" style="44" customWidth="1"/>
    <col min="8489" max="8490" width="9" style="44" customWidth="1"/>
    <col min="8491" max="8491" width="7.42578125" style="44" customWidth="1"/>
    <col min="8492" max="8714" width="8.7109375" style="44"/>
    <col min="8715" max="8715" width="6" style="44" customWidth="1"/>
    <col min="8716" max="8716" width="23.85546875" style="44" customWidth="1"/>
    <col min="8717" max="8725" width="7.28515625" style="44" customWidth="1"/>
    <col min="8726" max="8726" width="6.7109375" style="44" customWidth="1"/>
    <col min="8727" max="8729" width="7.28515625" style="44" customWidth="1"/>
    <col min="8730" max="8730" width="8.28515625" style="44" customWidth="1"/>
    <col min="8731" max="8734" width="7.28515625" style="44" customWidth="1"/>
    <col min="8735" max="8735" width="6.140625" style="44" customWidth="1"/>
    <col min="8736" max="8741" width="7.7109375" style="44" customWidth="1"/>
    <col min="8742" max="8744" width="7.42578125" style="44" customWidth="1"/>
    <col min="8745" max="8746" width="9" style="44" customWidth="1"/>
    <col min="8747" max="8747" width="7.42578125" style="44" customWidth="1"/>
    <col min="8748" max="8970" width="8.7109375" style="44"/>
    <col min="8971" max="8971" width="6" style="44" customWidth="1"/>
    <col min="8972" max="8972" width="23.85546875" style="44" customWidth="1"/>
    <col min="8973" max="8981" width="7.28515625" style="44" customWidth="1"/>
    <col min="8982" max="8982" width="6.7109375" style="44" customWidth="1"/>
    <col min="8983" max="8985" width="7.28515625" style="44" customWidth="1"/>
    <col min="8986" max="8986" width="8.28515625" style="44" customWidth="1"/>
    <col min="8987" max="8990" width="7.28515625" style="44" customWidth="1"/>
    <col min="8991" max="8991" width="6.140625" style="44" customWidth="1"/>
    <col min="8992" max="8997" width="7.7109375" style="44" customWidth="1"/>
    <col min="8998" max="9000" width="7.42578125" style="44" customWidth="1"/>
    <col min="9001" max="9002" width="9" style="44" customWidth="1"/>
    <col min="9003" max="9003" width="7.42578125" style="44" customWidth="1"/>
    <col min="9004" max="9226" width="8.7109375" style="44"/>
    <col min="9227" max="9227" width="6" style="44" customWidth="1"/>
    <col min="9228" max="9228" width="23.85546875" style="44" customWidth="1"/>
    <col min="9229" max="9237" width="7.28515625" style="44" customWidth="1"/>
    <col min="9238" max="9238" width="6.7109375" style="44" customWidth="1"/>
    <col min="9239" max="9241" width="7.28515625" style="44" customWidth="1"/>
    <col min="9242" max="9242" width="8.28515625" style="44" customWidth="1"/>
    <col min="9243" max="9246" width="7.28515625" style="44" customWidth="1"/>
    <col min="9247" max="9247" width="6.140625" style="44" customWidth="1"/>
    <col min="9248" max="9253" width="7.7109375" style="44" customWidth="1"/>
    <col min="9254" max="9256" width="7.42578125" style="44" customWidth="1"/>
    <col min="9257" max="9258" width="9" style="44" customWidth="1"/>
    <col min="9259" max="9259" width="7.42578125" style="44" customWidth="1"/>
    <col min="9260" max="9482" width="8.7109375" style="44"/>
    <col min="9483" max="9483" width="6" style="44" customWidth="1"/>
    <col min="9484" max="9484" width="23.85546875" style="44" customWidth="1"/>
    <col min="9485" max="9493" width="7.28515625" style="44" customWidth="1"/>
    <col min="9494" max="9494" width="6.7109375" style="44" customWidth="1"/>
    <col min="9495" max="9497" width="7.28515625" style="44" customWidth="1"/>
    <col min="9498" max="9498" width="8.28515625" style="44" customWidth="1"/>
    <col min="9499" max="9502" width="7.28515625" style="44" customWidth="1"/>
    <col min="9503" max="9503" width="6.140625" style="44" customWidth="1"/>
    <col min="9504" max="9509" width="7.7109375" style="44" customWidth="1"/>
    <col min="9510" max="9512" width="7.42578125" style="44" customWidth="1"/>
    <col min="9513" max="9514" width="9" style="44" customWidth="1"/>
    <col min="9515" max="9515" width="7.42578125" style="44" customWidth="1"/>
    <col min="9516" max="9738" width="8.7109375" style="44"/>
    <col min="9739" max="9739" width="6" style="44" customWidth="1"/>
    <col min="9740" max="9740" width="23.85546875" style="44" customWidth="1"/>
    <col min="9741" max="9749" width="7.28515625" style="44" customWidth="1"/>
    <col min="9750" max="9750" width="6.7109375" style="44" customWidth="1"/>
    <col min="9751" max="9753" width="7.28515625" style="44" customWidth="1"/>
    <col min="9754" max="9754" width="8.28515625" style="44" customWidth="1"/>
    <col min="9755" max="9758" width="7.28515625" style="44" customWidth="1"/>
    <col min="9759" max="9759" width="6.140625" style="44" customWidth="1"/>
    <col min="9760" max="9765" width="7.7109375" style="44" customWidth="1"/>
    <col min="9766" max="9768" width="7.42578125" style="44" customWidth="1"/>
    <col min="9769" max="9770" width="9" style="44" customWidth="1"/>
    <col min="9771" max="9771" width="7.42578125" style="44" customWidth="1"/>
    <col min="9772" max="9994" width="8.7109375" style="44"/>
    <col min="9995" max="9995" width="6" style="44" customWidth="1"/>
    <col min="9996" max="9996" width="23.85546875" style="44" customWidth="1"/>
    <col min="9997" max="10005" width="7.28515625" style="44" customWidth="1"/>
    <col min="10006" max="10006" width="6.7109375" style="44" customWidth="1"/>
    <col min="10007" max="10009" width="7.28515625" style="44" customWidth="1"/>
    <col min="10010" max="10010" width="8.28515625" style="44" customWidth="1"/>
    <col min="10011" max="10014" width="7.28515625" style="44" customWidth="1"/>
    <col min="10015" max="10015" width="6.140625" style="44" customWidth="1"/>
    <col min="10016" max="10021" width="7.7109375" style="44" customWidth="1"/>
    <col min="10022" max="10024" width="7.42578125" style="44" customWidth="1"/>
    <col min="10025" max="10026" width="9" style="44" customWidth="1"/>
    <col min="10027" max="10027" width="7.42578125" style="44" customWidth="1"/>
    <col min="10028" max="10250" width="8.7109375" style="44"/>
    <col min="10251" max="10251" width="6" style="44" customWidth="1"/>
    <col min="10252" max="10252" width="23.85546875" style="44" customWidth="1"/>
    <col min="10253" max="10261" width="7.28515625" style="44" customWidth="1"/>
    <col min="10262" max="10262" width="6.7109375" style="44" customWidth="1"/>
    <col min="10263" max="10265" width="7.28515625" style="44" customWidth="1"/>
    <col min="10266" max="10266" width="8.28515625" style="44" customWidth="1"/>
    <col min="10267" max="10270" width="7.28515625" style="44" customWidth="1"/>
    <col min="10271" max="10271" width="6.140625" style="44" customWidth="1"/>
    <col min="10272" max="10277" width="7.7109375" style="44" customWidth="1"/>
    <col min="10278" max="10280" width="7.42578125" style="44" customWidth="1"/>
    <col min="10281" max="10282" width="9" style="44" customWidth="1"/>
    <col min="10283" max="10283" width="7.42578125" style="44" customWidth="1"/>
    <col min="10284" max="10506" width="8.7109375" style="44"/>
    <col min="10507" max="10507" width="6" style="44" customWidth="1"/>
    <col min="10508" max="10508" width="23.85546875" style="44" customWidth="1"/>
    <col min="10509" max="10517" width="7.28515625" style="44" customWidth="1"/>
    <col min="10518" max="10518" width="6.7109375" style="44" customWidth="1"/>
    <col min="10519" max="10521" width="7.28515625" style="44" customWidth="1"/>
    <col min="10522" max="10522" width="8.28515625" style="44" customWidth="1"/>
    <col min="10523" max="10526" width="7.28515625" style="44" customWidth="1"/>
    <col min="10527" max="10527" width="6.140625" style="44" customWidth="1"/>
    <col min="10528" max="10533" width="7.7109375" style="44" customWidth="1"/>
    <col min="10534" max="10536" width="7.42578125" style="44" customWidth="1"/>
    <col min="10537" max="10538" width="9" style="44" customWidth="1"/>
    <col min="10539" max="10539" width="7.42578125" style="44" customWidth="1"/>
    <col min="10540" max="10762" width="8.7109375" style="44"/>
    <col min="10763" max="10763" width="6" style="44" customWidth="1"/>
    <col min="10764" max="10764" width="23.85546875" style="44" customWidth="1"/>
    <col min="10765" max="10773" width="7.28515625" style="44" customWidth="1"/>
    <col min="10774" max="10774" width="6.7109375" style="44" customWidth="1"/>
    <col min="10775" max="10777" width="7.28515625" style="44" customWidth="1"/>
    <col min="10778" max="10778" width="8.28515625" style="44" customWidth="1"/>
    <col min="10779" max="10782" width="7.28515625" style="44" customWidth="1"/>
    <col min="10783" max="10783" width="6.140625" style="44" customWidth="1"/>
    <col min="10784" max="10789" width="7.7109375" style="44" customWidth="1"/>
    <col min="10790" max="10792" width="7.42578125" style="44" customWidth="1"/>
    <col min="10793" max="10794" width="9" style="44" customWidth="1"/>
    <col min="10795" max="10795" width="7.42578125" style="44" customWidth="1"/>
    <col min="10796" max="11018" width="8.7109375" style="44"/>
    <col min="11019" max="11019" width="6" style="44" customWidth="1"/>
    <col min="11020" max="11020" width="23.85546875" style="44" customWidth="1"/>
    <col min="11021" max="11029" width="7.28515625" style="44" customWidth="1"/>
    <col min="11030" max="11030" width="6.7109375" style="44" customWidth="1"/>
    <col min="11031" max="11033" width="7.28515625" style="44" customWidth="1"/>
    <col min="11034" max="11034" width="8.28515625" style="44" customWidth="1"/>
    <col min="11035" max="11038" width="7.28515625" style="44" customWidth="1"/>
    <col min="11039" max="11039" width="6.140625" style="44" customWidth="1"/>
    <col min="11040" max="11045" width="7.7109375" style="44" customWidth="1"/>
    <col min="11046" max="11048" width="7.42578125" style="44" customWidth="1"/>
    <col min="11049" max="11050" width="9" style="44" customWidth="1"/>
    <col min="11051" max="11051" width="7.42578125" style="44" customWidth="1"/>
    <col min="11052" max="11274" width="8.7109375" style="44"/>
    <col min="11275" max="11275" width="6" style="44" customWidth="1"/>
    <col min="11276" max="11276" width="23.85546875" style="44" customWidth="1"/>
    <col min="11277" max="11285" width="7.28515625" style="44" customWidth="1"/>
    <col min="11286" max="11286" width="6.7109375" style="44" customWidth="1"/>
    <col min="11287" max="11289" width="7.28515625" style="44" customWidth="1"/>
    <col min="11290" max="11290" width="8.28515625" style="44" customWidth="1"/>
    <col min="11291" max="11294" width="7.28515625" style="44" customWidth="1"/>
    <col min="11295" max="11295" width="6.140625" style="44" customWidth="1"/>
    <col min="11296" max="11301" width="7.7109375" style="44" customWidth="1"/>
    <col min="11302" max="11304" width="7.42578125" style="44" customWidth="1"/>
    <col min="11305" max="11306" width="9" style="44" customWidth="1"/>
    <col min="11307" max="11307" width="7.42578125" style="44" customWidth="1"/>
    <col min="11308" max="11530" width="8.7109375" style="44"/>
    <col min="11531" max="11531" width="6" style="44" customWidth="1"/>
    <col min="11532" max="11532" width="23.85546875" style="44" customWidth="1"/>
    <col min="11533" max="11541" width="7.28515625" style="44" customWidth="1"/>
    <col min="11542" max="11542" width="6.7109375" style="44" customWidth="1"/>
    <col min="11543" max="11545" width="7.28515625" style="44" customWidth="1"/>
    <col min="11546" max="11546" width="8.28515625" style="44" customWidth="1"/>
    <col min="11547" max="11550" width="7.28515625" style="44" customWidth="1"/>
    <col min="11551" max="11551" width="6.140625" style="44" customWidth="1"/>
    <col min="11552" max="11557" width="7.7109375" style="44" customWidth="1"/>
    <col min="11558" max="11560" width="7.42578125" style="44" customWidth="1"/>
    <col min="11561" max="11562" width="9" style="44" customWidth="1"/>
    <col min="11563" max="11563" width="7.42578125" style="44" customWidth="1"/>
    <col min="11564" max="11786" width="8.7109375" style="44"/>
    <col min="11787" max="11787" width="6" style="44" customWidth="1"/>
    <col min="11788" max="11788" width="23.85546875" style="44" customWidth="1"/>
    <col min="11789" max="11797" width="7.28515625" style="44" customWidth="1"/>
    <col min="11798" max="11798" width="6.7109375" style="44" customWidth="1"/>
    <col min="11799" max="11801" width="7.28515625" style="44" customWidth="1"/>
    <col min="11802" max="11802" width="8.28515625" style="44" customWidth="1"/>
    <col min="11803" max="11806" width="7.28515625" style="44" customWidth="1"/>
    <col min="11807" max="11807" width="6.140625" style="44" customWidth="1"/>
    <col min="11808" max="11813" width="7.7109375" style="44" customWidth="1"/>
    <col min="11814" max="11816" width="7.42578125" style="44" customWidth="1"/>
    <col min="11817" max="11818" width="9" style="44" customWidth="1"/>
    <col min="11819" max="11819" width="7.42578125" style="44" customWidth="1"/>
    <col min="11820" max="12042" width="8.7109375" style="44"/>
    <col min="12043" max="12043" width="6" style="44" customWidth="1"/>
    <col min="12044" max="12044" width="23.85546875" style="44" customWidth="1"/>
    <col min="12045" max="12053" width="7.28515625" style="44" customWidth="1"/>
    <col min="12054" max="12054" width="6.7109375" style="44" customWidth="1"/>
    <col min="12055" max="12057" width="7.28515625" style="44" customWidth="1"/>
    <col min="12058" max="12058" width="8.28515625" style="44" customWidth="1"/>
    <col min="12059" max="12062" width="7.28515625" style="44" customWidth="1"/>
    <col min="12063" max="12063" width="6.140625" style="44" customWidth="1"/>
    <col min="12064" max="12069" width="7.7109375" style="44" customWidth="1"/>
    <col min="12070" max="12072" width="7.42578125" style="44" customWidth="1"/>
    <col min="12073" max="12074" width="9" style="44" customWidth="1"/>
    <col min="12075" max="12075" width="7.42578125" style="44" customWidth="1"/>
    <col min="12076" max="12298" width="8.7109375" style="44"/>
    <col min="12299" max="12299" width="6" style="44" customWidth="1"/>
    <col min="12300" max="12300" width="23.85546875" style="44" customWidth="1"/>
    <col min="12301" max="12309" width="7.28515625" style="44" customWidth="1"/>
    <col min="12310" max="12310" width="6.7109375" style="44" customWidth="1"/>
    <col min="12311" max="12313" width="7.28515625" style="44" customWidth="1"/>
    <col min="12314" max="12314" width="8.28515625" style="44" customWidth="1"/>
    <col min="12315" max="12318" width="7.28515625" style="44" customWidth="1"/>
    <col min="12319" max="12319" width="6.140625" style="44" customWidth="1"/>
    <col min="12320" max="12325" width="7.7109375" style="44" customWidth="1"/>
    <col min="12326" max="12328" width="7.42578125" style="44" customWidth="1"/>
    <col min="12329" max="12330" width="9" style="44" customWidth="1"/>
    <col min="12331" max="12331" width="7.42578125" style="44" customWidth="1"/>
    <col min="12332" max="12554" width="8.7109375" style="44"/>
    <col min="12555" max="12555" width="6" style="44" customWidth="1"/>
    <col min="12556" max="12556" width="23.85546875" style="44" customWidth="1"/>
    <col min="12557" max="12565" width="7.28515625" style="44" customWidth="1"/>
    <col min="12566" max="12566" width="6.7109375" style="44" customWidth="1"/>
    <col min="12567" max="12569" width="7.28515625" style="44" customWidth="1"/>
    <col min="12570" max="12570" width="8.28515625" style="44" customWidth="1"/>
    <col min="12571" max="12574" width="7.28515625" style="44" customWidth="1"/>
    <col min="12575" max="12575" width="6.140625" style="44" customWidth="1"/>
    <col min="12576" max="12581" width="7.7109375" style="44" customWidth="1"/>
    <col min="12582" max="12584" width="7.42578125" style="44" customWidth="1"/>
    <col min="12585" max="12586" width="9" style="44" customWidth="1"/>
    <col min="12587" max="12587" width="7.42578125" style="44" customWidth="1"/>
    <col min="12588" max="12810" width="8.7109375" style="44"/>
    <col min="12811" max="12811" width="6" style="44" customWidth="1"/>
    <col min="12812" max="12812" width="23.85546875" style="44" customWidth="1"/>
    <col min="12813" max="12821" width="7.28515625" style="44" customWidth="1"/>
    <col min="12822" max="12822" width="6.7109375" style="44" customWidth="1"/>
    <col min="12823" max="12825" width="7.28515625" style="44" customWidth="1"/>
    <col min="12826" max="12826" width="8.28515625" style="44" customWidth="1"/>
    <col min="12827" max="12830" width="7.28515625" style="44" customWidth="1"/>
    <col min="12831" max="12831" width="6.140625" style="44" customWidth="1"/>
    <col min="12832" max="12837" width="7.7109375" style="44" customWidth="1"/>
    <col min="12838" max="12840" width="7.42578125" style="44" customWidth="1"/>
    <col min="12841" max="12842" width="9" style="44" customWidth="1"/>
    <col min="12843" max="12843" width="7.42578125" style="44" customWidth="1"/>
    <col min="12844" max="13066" width="8.7109375" style="44"/>
    <col min="13067" max="13067" width="6" style="44" customWidth="1"/>
    <col min="13068" max="13068" width="23.85546875" style="44" customWidth="1"/>
    <col min="13069" max="13077" width="7.28515625" style="44" customWidth="1"/>
    <col min="13078" max="13078" width="6.7109375" style="44" customWidth="1"/>
    <col min="13079" max="13081" width="7.28515625" style="44" customWidth="1"/>
    <col min="13082" max="13082" width="8.28515625" style="44" customWidth="1"/>
    <col min="13083" max="13086" width="7.28515625" style="44" customWidth="1"/>
    <col min="13087" max="13087" width="6.140625" style="44" customWidth="1"/>
    <col min="13088" max="13093" width="7.7109375" style="44" customWidth="1"/>
    <col min="13094" max="13096" width="7.42578125" style="44" customWidth="1"/>
    <col min="13097" max="13098" width="9" style="44" customWidth="1"/>
    <col min="13099" max="13099" width="7.42578125" style="44" customWidth="1"/>
    <col min="13100" max="13322" width="8.7109375" style="44"/>
    <col min="13323" max="13323" width="6" style="44" customWidth="1"/>
    <col min="13324" max="13324" width="23.85546875" style="44" customWidth="1"/>
    <col min="13325" max="13333" width="7.28515625" style="44" customWidth="1"/>
    <col min="13334" max="13334" width="6.7109375" style="44" customWidth="1"/>
    <col min="13335" max="13337" width="7.28515625" style="44" customWidth="1"/>
    <col min="13338" max="13338" width="8.28515625" style="44" customWidth="1"/>
    <col min="13339" max="13342" width="7.28515625" style="44" customWidth="1"/>
    <col min="13343" max="13343" width="6.140625" style="44" customWidth="1"/>
    <col min="13344" max="13349" width="7.7109375" style="44" customWidth="1"/>
    <col min="13350" max="13352" width="7.42578125" style="44" customWidth="1"/>
    <col min="13353" max="13354" width="9" style="44" customWidth="1"/>
    <col min="13355" max="13355" width="7.42578125" style="44" customWidth="1"/>
    <col min="13356" max="13578" width="8.7109375" style="44"/>
    <col min="13579" max="13579" width="6" style="44" customWidth="1"/>
    <col min="13580" max="13580" width="23.85546875" style="44" customWidth="1"/>
    <col min="13581" max="13589" width="7.28515625" style="44" customWidth="1"/>
    <col min="13590" max="13590" width="6.7109375" style="44" customWidth="1"/>
    <col min="13591" max="13593" width="7.28515625" style="44" customWidth="1"/>
    <col min="13594" max="13594" width="8.28515625" style="44" customWidth="1"/>
    <col min="13595" max="13598" width="7.28515625" style="44" customWidth="1"/>
    <col min="13599" max="13599" width="6.140625" style="44" customWidth="1"/>
    <col min="13600" max="13605" width="7.7109375" style="44" customWidth="1"/>
    <col min="13606" max="13608" width="7.42578125" style="44" customWidth="1"/>
    <col min="13609" max="13610" width="9" style="44" customWidth="1"/>
    <col min="13611" max="13611" width="7.42578125" style="44" customWidth="1"/>
    <col min="13612" max="13834" width="8.7109375" style="44"/>
    <col min="13835" max="13835" width="6" style="44" customWidth="1"/>
    <col min="13836" max="13836" width="23.85546875" style="44" customWidth="1"/>
    <col min="13837" max="13845" width="7.28515625" style="44" customWidth="1"/>
    <col min="13846" max="13846" width="6.7109375" style="44" customWidth="1"/>
    <col min="13847" max="13849" width="7.28515625" style="44" customWidth="1"/>
    <col min="13850" max="13850" width="8.28515625" style="44" customWidth="1"/>
    <col min="13851" max="13854" width="7.28515625" style="44" customWidth="1"/>
    <col min="13855" max="13855" width="6.140625" style="44" customWidth="1"/>
    <col min="13856" max="13861" width="7.7109375" style="44" customWidth="1"/>
    <col min="13862" max="13864" width="7.42578125" style="44" customWidth="1"/>
    <col min="13865" max="13866" width="9" style="44" customWidth="1"/>
    <col min="13867" max="13867" width="7.42578125" style="44" customWidth="1"/>
    <col min="13868" max="14090" width="8.7109375" style="44"/>
    <col min="14091" max="14091" width="6" style="44" customWidth="1"/>
    <col min="14092" max="14092" width="23.85546875" style="44" customWidth="1"/>
    <col min="14093" max="14101" width="7.28515625" style="44" customWidth="1"/>
    <col min="14102" max="14102" width="6.7109375" style="44" customWidth="1"/>
    <col min="14103" max="14105" width="7.28515625" style="44" customWidth="1"/>
    <col min="14106" max="14106" width="8.28515625" style="44" customWidth="1"/>
    <col min="14107" max="14110" width="7.28515625" style="44" customWidth="1"/>
    <col min="14111" max="14111" width="6.140625" style="44" customWidth="1"/>
    <col min="14112" max="14117" width="7.7109375" style="44" customWidth="1"/>
    <col min="14118" max="14120" width="7.42578125" style="44" customWidth="1"/>
    <col min="14121" max="14122" width="9" style="44" customWidth="1"/>
    <col min="14123" max="14123" width="7.42578125" style="44" customWidth="1"/>
    <col min="14124" max="14346" width="8.7109375" style="44"/>
    <col min="14347" max="14347" width="6" style="44" customWidth="1"/>
    <col min="14348" max="14348" width="23.85546875" style="44" customWidth="1"/>
    <col min="14349" max="14357" width="7.28515625" style="44" customWidth="1"/>
    <col min="14358" max="14358" width="6.7109375" style="44" customWidth="1"/>
    <col min="14359" max="14361" width="7.28515625" style="44" customWidth="1"/>
    <col min="14362" max="14362" width="8.28515625" style="44" customWidth="1"/>
    <col min="14363" max="14366" width="7.28515625" style="44" customWidth="1"/>
    <col min="14367" max="14367" width="6.140625" style="44" customWidth="1"/>
    <col min="14368" max="14373" width="7.7109375" style="44" customWidth="1"/>
    <col min="14374" max="14376" width="7.42578125" style="44" customWidth="1"/>
    <col min="14377" max="14378" width="9" style="44" customWidth="1"/>
    <col min="14379" max="14379" width="7.42578125" style="44" customWidth="1"/>
    <col min="14380" max="14602" width="8.7109375" style="44"/>
    <col min="14603" max="14603" width="6" style="44" customWidth="1"/>
    <col min="14604" max="14604" width="23.85546875" style="44" customWidth="1"/>
    <col min="14605" max="14613" width="7.28515625" style="44" customWidth="1"/>
    <col min="14614" max="14614" width="6.7109375" style="44" customWidth="1"/>
    <col min="14615" max="14617" width="7.28515625" style="44" customWidth="1"/>
    <col min="14618" max="14618" width="8.28515625" style="44" customWidth="1"/>
    <col min="14619" max="14622" width="7.28515625" style="44" customWidth="1"/>
    <col min="14623" max="14623" width="6.140625" style="44" customWidth="1"/>
    <col min="14624" max="14629" width="7.7109375" style="44" customWidth="1"/>
    <col min="14630" max="14632" width="7.42578125" style="44" customWidth="1"/>
    <col min="14633" max="14634" width="9" style="44" customWidth="1"/>
    <col min="14635" max="14635" width="7.42578125" style="44" customWidth="1"/>
    <col min="14636" max="14858" width="8.7109375" style="44"/>
    <col min="14859" max="14859" width="6" style="44" customWidth="1"/>
    <col min="14860" max="14860" width="23.85546875" style="44" customWidth="1"/>
    <col min="14861" max="14869" width="7.28515625" style="44" customWidth="1"/>
    <col min="14870" max="14870" width="6.7109375" style="44" customWidth="1"/>
    <col min="14871" max="14873" width="7.28515625" style="44" customWidth="1"/>
    <col min="14874" max="14874" width="8.28515625" style="44" customWidth="1"/>
    <col min="14875" max="14878" width="7.28515625" style="44" customWidth="1"/>
    <col min="14879" max="14879" width="6.140625" style="44" customWidth="1"/>
    <col min="14880" max="14885" width="7.7109375" style="44" customWidth="1"/>
    <col min="14886" max="14888" width="7.42578125" style="44" customWidth="1"/>
    <col min="14889" max="14890" width="9" style="44" customWidth="1"/>
    <col min="14891" max="14891" width="7.42578125" style="44" customWidth="1"/>
    <col min="14892" max="15114" width="8.7109375" style="44"/>
    <col min="15115" max="15115" width="6" style="44" customWidth="1"/>
    <col min="15116" max="15116" width="23.85546875" style="44" customWidth="1"/>
    <col min="15117" max="15125" width="7.28515625" style="44" customWidth="1"/>
    <col min="15126" max="15126" width="6.7109375" style="44" customWidth="1"/>
    <col min="15127" max="15129" width="7.28515625" style="44" customWidth="1"/>
    <col min="15130" max="15130" width="8.28515625" style="44" customWidth="1"/>
    <col min="15131" max="15134" width="7.28515625" style="44" customWidth="1"/>
    <col min="15135" max="15135" width="6.140625" style="44" customWidth="1"/>
    <col min="15136" max="15141" width="7.7109375" style="44" customWidth="1"/>
    <col min="15142" max="15144" width="7.42578125" style="44" customWidth="1"/>
    <col min="15145" max="15146" width="9" style="44" customWidth="1"/>
    <col min="15147" max="15147" width="7.42578125" style="44" customWidth="1"/>
    <col min="15148" max="15370" width="8.7109375" style="44"/>
    <col min="15371" max="15371" width="6" style="44" customWidth="1"/>
    <col min="15372" max="15372" width="23.85546875" style="44" customWidth="1"/>
    <col min="15373" max="15381" width="7.28515625" style="44" customWidth="1"/>
    <col min="15382" max="15382" width="6.7109375" style="44" customWidth="1"/>
    <col min="15383" max="15385" width="7.28515625" style="44" customWidth="1"/>
    <col min="15386" max="15386" width="8.28515625" style="44" customWidth="1"/>
    <col min="15387" max="15390" width="7.28515625" style="44" customWidth="1"/>
    <col min="15391" max="15391" width="6.140625" style="44" customWidth="1"/>
    <col min="15392" max="15397" width="7.7109375" style="44" customWidth="1"/>
    <col min="15398" max="15400" width="7.42578125" style="44" customWidth="1"/>
    <col min="15401" max="15402" width="9" style="44" customWidth="1"/>
    <col min="15403" max="15403" width="7.42578125" style="44" customWidth="1"/>
    <col min="15404" max="15626" width="8.7109375" style="44"/>
    <col min="15627" max="15627" width="6" style="44" customWidth="1"/>
    <col min="15628" max="15628" width="23.85546875" style="44" customWidth="1"/>
    <col min="15629" max="15637" width="7.28515625" style="44" customWidth="1"/>
    <col min="15638" max="15638" width="6.7109375" style="44" customWidth="1"/>
    <col min="15639" max="15641" width="7.28515625" style="44" customWidth="1"/>
    <col min="15642" max="15642" width="8.28515625" style="44" customWidth="1"/>
    <col min="15643" max="15646" width="7.28515625" style="44" customWidth="1"/>
    <col min="15647" max="15647" width="6.140625" style="44" customWidth="1"/>
    <col min="15648" max="15653" width="7.7109375" style="44" customWidth="1"/>
    <col min="15654" max="15656" width="7.42578125" style="44" customWidth="1"/>
    <col min="15657" max="15658" width="9" style="44" customWidth="1"/>
    <col min="15659" max="15659" width="7.42578125" style="44" customWidth="1"/>
    <col min="15660" max="15882" width="8.7109375" style="44"/>
    <col min="15883" max="15883" width="6" style="44" customWidth="1"/>
    <col min="15884" max="15884" width="23.85546875" style="44" customWidth="1"/>
    <col min="15885" max="15893" width="7.28515625" style="44" customWidth="1"/>
    <col min="15894" max="15894" width="6.7109375" style="44" customWidth="1"/>
    <col min="15895" max="15897" width="7.28515625" style="44" customWidth="1"/>
    <col min="15898" max="15898" width="8.28515625" style="44" customWidth="1"/>
    <col min="15899" max="15902" width="7.28515625" style="44" customWidth="1"/>
    <col min="15903" max="15903" width="6.140625" style="44" customWidth="1"/>
    <col min="15904" max="15909" width="7.7109375" style="44" customWidth="1"/>
    <col min="15910" max="15912" width="7.42578125" style="44" customWidth="1"/>
    <col min="15913" max="15914" width="9" style="44" customWidth="1"/>
    <col min="15915" max="15915" width="7.42578125" style="44" customWidth="1"/>
    <col min="15916" max="16138" width="8.7109375" style="44"/>
    <col min="16139" max="16139" width="6" style="44" customWidth="1"/>
    <col min="16140" max="16140" width="23.85546875" style="44" customWidth="1"/>
    <col min="16141" max="16149" width="7.28515625" style="44" customWidth="1"/>
    <col min="16150" max="16150" width="6.7109375" style="44" customWidth="1"/>
    <col min="16151" max="16153" width="7.28515625" style="44" customWidth="1"/>
    <col min="16154" max="16154" width="8.28515625" style="44" customWidth="1"/>
    <col min="16155" max="16158" width="7.28515625" style="44" customWidth="1"/>
    <col min="16159" max="16159" width="6.140625" style="44" customWidth="1"/>
    <col min="16160" max="16165" width="7.7109375" style="44" customWidth="1"/>
    <col min="16166" max="16168" width="7.42578125" style="44" customWidth="1"/>
    <col min="16169" max="16170" width="9" style="44" customWidth="1"/>
    <col min="16171" max="16171" width="7.42578125" style="44" customWidth="1"/>
    <col min="16172" max="16384" width="8.7109375" style="44"/>
  </cols>
  <sheetData>
    <row r="1" spans="1:50" ht="31.5" customHeight="1" x14ac:dyDescent="0.25">
      <c r="A1" s="174" t="s">
        <v>122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</row>
    <row r="2" spans="1:50" ht="27.75" customHeight="1" x14ac:dyDescent="0.25">
      <c r="A2" s="124"/>
      <c r="B2" s="124"/>
      <c r="C2" s="125"/>
      <c r="D2" s="125"/>
      <c r="E2" s="125"/>
      <c r="F2" s="125"/>
      <c r="G2" s="125"/>
      <c r="H2" s="125"/>
      <c r="I2" s="162" t="s">
        <v>174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45" customFormat="1" ht="39.75" customHeight="1" x14ac:dyDescent="0.25">
      <c r="A3" s="175" t="s">
        <v>0</v>
      </c>
      <c r="B3" s="175" t="s">
        <v>4</v>
      </c>
      <c r="C3" s="178" t="s">
        <v>106</v>
      </c>
      <c r="D3" s="179"/>
      <c r="E3" s="179"/>
      <c r="F3" s="179"/>
      <c r="G3" s="163" t="s">
        <v>123</v>
      </c>
      <c r="H3" s="164"/>
      <c r="I3" s="164"/>
      <c r="J3" s="164"/>
      <c r="K3" s="163" t="s">
        <v>109</v>
      </c>
      <c r="L3" s="164"/>
      <c r="M3" s="164"/>
      <c r="N3" s="164"/>
      <c r="O3" s="164"/>
      <c r="P3" s="164"/>
      <c r="Q3" s="164"/>
      <c r="R3" s="165"/>
      <c r="S3" s="163" t="s">
        <v>114</v>
      </c>
      <c r="T3" s="164"/>
      <c r="U3" s="164"/>
      <c r="V3" s="164"/>
      <c r="W3" s="164"/>
      <c r="X3" s="164"/>
      <c r="Y3" s="164"/>
      <c r="Z3" s="165"/>
      <c r="AA3" s="163" t="s">
        <v>116</v>
      </c>
      <c r="AB3" s="164"/>
      <c r="AC3" s="164"/>
      <c r="AD3" s="164"/>
      <c r="AE3" s="164"/>
      <c r="AF3" s="164"/>
      <c r="AG3" s="164"/>
      <c r="AH3" s="165"/>
      <c r="AI3" s="163" t="s">
        <v>118</v>
      </c>
      <c r="AJ3" s="164"/>
      <c r="AK3" s="164"/>
      <c r="AL3" s="164"/>
      <c r="AM3" s="164"/>
      <c r="AN3" s="164"/>
      <c r="AO3" s="164"/>
      <c r="AP3" s="165"/>
      <c r="AQ3" s="163" t="s">
        <v>94</v>
      </c>
      <c r="AR3" s="164"/>
      <c r="AS3" s="164"/>
      <c r="AT3" s="164"/>
      <c r="AU3" s="164"/>
      <c r="AV3" s="164"/>
      <c r="AW3" s="164"/>
      <c r="AX3" s="165"/>
    </row>
    <row r="4" spans="1:50" s="45" customFormat="1" ht="27.75" customHeight="1" x14ac:dyDescent="0.25">
      <c r="A4" s="176"/>
      <c r="B4" s="176"/>
      <c r="C4" s="168" t="s">
        <v>107</v>
      </c>
      <c r="D4" s="168" t="s">
        <v>3</v>
      </c>
      <c r="E4" s="168"/>
      <c r="F4" s="168"/>
      <c r="G4" s="168" t="s">
        <v>107</v>
      </c>
      <c r="H4" s="168" t="s">
        <v>3</v>
      </c>
      <c r="I4" s="168"/>
      <c r="J4" s="168"/>
      <c r="K4" s="136" t="s">
        <v>93</v>
      </c>
      <c r="L4" s="136" t="s">
        <v>92</v>
      </c>
      <c r="M4" s="168" t="s">
        <v>98</v>
      </c>
      <c r="N4" s="168"/>
      <c r="O4" s="168"/>
      <c r="P4" s="168"/>
      <c r="Q4" s="136" t="s">
        <v>112</v>
      </c>
      <c r="R4" s="136" t="s">
        <v>113</v>
      </c>
      <c r="S4" s="136" t="s">
        <v>93</v>
      </c>
      <c r="T4" s="136" t="s">
        <v>92</v>
      </c>
      <c r="U4" s="168" t="s">
        <v>98</v>
      </c>
      <c r="V4" s="168"/>
      <c r="W4" s="168"/>
      <c r="X4" s="168"/>
      <c r="Y4" s="136" t="s">
        <v>115</v>
      </c>
      <c r="Z4" s="136" t="s">
        <v>113</v>
      </c>
      <c r="AA4" s="136" t="s">
        <v>93</v>
      </c>
      <c r="AB4" s="136" t="s">
        <v>92</v>
      </c>
      <c r="AC4" s="168" t="s">
        <v>98</v>
      </c>
      <c r="AD4" s="168"/>
      <c r="AE4" s="168"/>
      <c r="AF4" s="168"/>
      <c r="AG4" s="136" t="s">
        <v>117</v>
      </c>
      <c r="AH4" s="136" t="s">
        <v>113</v>
      </c>
      <c r="AI4" s="136" t="s">
        <v>93</v>
      </c>
      <c r="AJ4" s="136" t="s">
        <v>92</v>
      </c>
      <c r="AK4" s="168" t="s">
        <v>98</v>
      </c>
      <c r="AL4" s="168"/>
      <c r="AM4" s="168"/>
      <c r="AN4" s="168"/>
      <c r="AO4" s="136" t="s">
        <v>119</v>
      </c>
      <c r="AP4" s="136" t="s">
        <v>113</v>
      </c>
      <c r="AQ4" s="136" t="s">
        <v>93</v>
      </c>
      <c r="AR4" s="136" t="s">
        <v>92</v>
      </c>
      <c r="AS4" s="168" t="s">
        <v>98</v>
      </c>
      <c r="AT4" s="168"/>
      <c r="AU4" s="168"/>
      <c r="AV4" s="168"/>
      <c r="AW4" s="136" t="s">
        <v>120</v>
      </c>
      <c r="AX4" s="136" t="s">
        <v>113</v>
      </c>
    </row>
    <row r="5" spans="1:50" s="45" customFormat="1" ht="30" customHeight="1" x14ac:dyDescent="0.25">
      <c r="A5" s="176"/>
      <c r="B5" s="176"/>
      <c r="C5" s="168"/>
      <c r="D5" s="172" t="s">
        <v>95</v>
      </c>
      <c r="E5" s="172" t="s">
        <v>91</v>
      </c>
      <c r="F5" s="172" t="s">
        <v>90</v>
      </c>
      <c r="G5" s="168"/>
      <c r="H5" s="172" t="s">
        <v>95</v>
      </c>
      <c r="I5" s="172" t="s">
        <v>91</v>
      </c>
      <c r="J5" s="172" t="s">
        <v>90</v>
      </c>
      <c r="K5" s="166"/>
      <c r="L5" s="166"/>
      <c r="M5" s="168" t="s">
        <v>1</v>
      </c>
      <c r="N5" s="169" t="s">
        <v>3</v>
      </c>
      <c r="O5" s="170"/>
      <c r="P5" s="171"/>
      <c r="Q5" s="166"/>
      <c r="R5" s="166"/>
      <c r="S5" s="166"/>
      <c r="T5" s="166"/>
      <c r="U5" s="168" t="s">
        <v>1</v>
      </c>
      <c r="V5" s="169" t="s">
        <v>3</v>
      </c>
      <c r="W5" s="170"/>
      <c r="X5" s="171"/>
      <c r="Y5" s="166"/>
      <c r="Z5" s="166"/>
      <c r="AA5" s="166"/>
      <c r="AB5" s="166"/>
      <c r="AC5" s="168" t="s">
        <v>1</v>
      </c>
      <c r="AD5" s="169" t="s">
        <v>3</v>
      </c>
      <c r="AE5" s="170"/>
      <c r="AF5" s="171"/>
      <c r="AG5" s="166"/>
      <c r="AH5" s="166"/>
      <c r="AI5" s="166"/>
      <c r="AJ5" s="166"/>
      <c r="AK5" s="168" t="s">
        <v>1</v>
      </c>
      <c r="AL5" s="169" t="s">
        <v>3</v>
      </c>
      <c r="AM5" s="170"/>
      <c r="AN5" s="171"/>
      <c r="AO5" s="166"/>
      <c r="AP5" s="166"/>
      <c r="AQ5" s="166"/>
      <c r="AR5" s="166"/>
      <c r="AS5" s="168" t="s">
        <v>1</v>
      </c>
      <c r="AT5" s="169" t="s">
        <v>3</v>
      </c>
      <c r="AU5" s="170"/>
      <c r="AV5" s="171"/>
      <c r="AW5" s="166"/>
      <c r="AX5" s="166"/>
    </row>
    <row r="6" spans="1:50" s="45" customFormat="1" ht="107.25" customHeight="1" x14ac:dyDescent="0.25">
      <c r="A6" s="177"/>
      <c r="B6" s="177"/>
      <c r="C6" s="168"/>
      <c r="D6" s="172"/>
      <c r="E6" s="172"/>
      <c r="F6" s="172"/>
      <c r="G6" s="168"/>
      <c r="H6" s="172"/>
      <c r="I6" s="172"/>
      <c r="J6" s="172"/>
      <c r="K6" s="167"/>
      <c r="L6" s="167"/>
      <c r="M6" s="168"/>
      <c r="N6" s="53" t="s">
        <v>95</v>
      </c>
      <c r="O6" s="53" t="s">
        <v>103</v>
      </c>
      <c r="P6" s="53" t="s">
        <v>90</v>
      </c>
      <c r="Q6" s="137"/>
      <c r="R6" s="137"/>
      <c r="S6" s="167"/>
      <c r="T6" s="167"/>
      <c r="U6" s="168"/>
      <c r="V6" s="53" t="s">
        <v>95</v>
      </c>
      <c r="W6" s="53" t="s">
        <v>103</v>
      </c>
      <c r="X6" s="53" t="s">
        <v>90</v>
      </c>
      <c r="Y6" s="137"/>
      <c r="Z6" s="137"/>
      <c r="AA6" s="167"/>
      <c r="AB6" s="167"/>
      <c r="AC6" s="168"/>
      <c r="AD6" s="53" t="s">
        <v>95</v>
      </c>
      <c r="AE6" s="53" t="s">
        <v>103</v>
      </c>
      <c r="AF6" s="53" t="s">
        <v>90</v>
      </c>
      <c r="AG6" s="137"/>
      <c r="AH6" s="137"/>
      <c r="AI6" s="167"/>
      <c r="AJ6" s="167"/>
      <c r="AK6" s="168"/>
      <c r="AL6" s="53" t="s">
        <v>95</v>
      </c>
      <c r="AM6" s="53" t="s">
        <v>103</v>
      </c>
      <c r="AN6" s="53" t="s">
        <v>90</v>
      </c>
      <c r="AO6" s="137"/>
      <c r="AP6" s="137"/>
      <c r="AQ6" s="167"/>
      <c r="AR6" s="167"/>
      <c r="AS6" s="168"/>
      <c r="AT6" s="53" t="s">
        <v>95</v>
      </c>
      <c r="AU6" s="53" t="s">
        <v>103</v>
      </c>
      <c r="AV6" s="53" t="s">
        <v>90</v>
      </c>
      <c r="AW6" s="137"/>
      <c r="AX6" s="137"/>
    </row>
    <row r="7" spans="1:50" s="102" customFormat="1" ht="18.75" customHeight="1" x14ac:dyDescent="0.25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  <c r="R7" s="101" t="s">
        <v>145</v>
      </c>
      <c r="S7" s="101">
        <v>19</v>
      </c>
      <c r="T7" s="101">
        <v>20</v>
      </c>
      <c r="U7" s="101">
        <v>21</v>
      </c>
      <c r="V7" s="101">
        <v>22</v>
      </c>
      <c r="W7" s="101">
        <v>23</v>
      </c>
      <c r="X7" s="101">
        <v>24</v>
      </c>
      <c r="Y7" s="101">
        <v>25</v>
      </c>
      <c r="Z7" s="101" t="s">
        <v>146</v>
      </c>
      <c r="AA7" s="101">
        <v>27</v>
      </c>
      <c r="AB7" s="101">
        <v>28</v>
      </c>
      <c r="AC7" s="101">
        <v>29</v>
      </c>
      <c r="AD7" s="101">
        <v>30</v>
      </c>
      <c r="AE7" s="101">
        <v>31</v>
      </c>
      <c r="AF7" s="101">
        <v>32</v>
      </c>
      <c r="AG7" s="101">
        <v>33</v>
      </c>
      <c r="AH7" s="101" t="s">
        <v>147</v>
      </c>
      <c r="AI7" s="101">
        <v>35</v>
      </c>
      <c r="AJ7" s="101">
        <v>36</v>
      </c>
      <c r="AK7" s="101">
        <v>37</v>
      </c>
      <c r="AL7" s="101">
        <v>38</v>
      </c>
      <c r="AM7" s="101">
        <v>39</v>
      </c>
      <c r="AN7" s="101">
        <v>40</v>
      </c>
      <c r="AO7" s="101">
        <v>41</v>
      </c>
      <c r="AP7" s="101" t="s">
        <v>148</v>
      </c>
      <c r="AQ7" s="101">
        <v>43</v>
      </c>
      <c r="AR7" s="101">
        <v>44</v>
      </c>
      <c r="AS7" s="101">
        <v>45</v>
      </c>
      <c r="AT7" s="101">
        <v>46</v>
      </c>
      <c r="AU7" s="101">
        <v>47</v>
      </c>
      <c r="AV7" s="101">
        <v>48</v>
      </c>
      <c r="AW7" s="101">
        <v>49</v>
      </c>
      <c r="AX7" s="101" t="s">
        <v>149</v>
      </c>
    </row>
    <row r="8" spans="1:50" s="74" customFormat="1" ht="21.75" customHeight="1" x14ac:dyDescent="0.25">
      <c r="A8" s="56"/>
      <c r="B8" s="57" t="s">
        <v>104</v>
      </c>
      <c r="C8" s="57">
        <f>C9+C17+C25+C33+C41</f>
        <v>231</v>
      </c>
      <c r="D8" s="57">
        <f t="shared" ref="D8:AX8" si="0">D9+D17+D25+D33+D41</f>
        <v>13</v>
      </c>
      <c r="E8" s="57">
        <f t="shared" si="0"/>
        <v>217</v>
      </c>
      <c r="F8" s="57">
        <f t="shared" si="0"/>
        <v>10</v>
      </c>
      <c r="G8" s="57">
        <f t="shared" si="0"/>
        <v>224</v>
      </c>
      <c r="H8" s="57">
        <f t="shared" si="0"/>
        <v>4</v>
      </c>
      <c r="I8" s="57">
        <f t="shared" si="0"/>
        <v>212</v>
      </c>
      <c r="J8" s="57">
        <f t="shared" si="0"/>
        <v>8</v>
      </c>
      <c r="K8" s="57">
        <f t="shared" si="0"/>
        <v>150</v>
      </c>
      <c r="L8" s="57">
        <f t="shared" si="0"/>
        <v>4846</v>
      </c>
      <c r="M8" s="57">
        <f t="shared" si="0"/>
        <v>267</v>
      </c>
      <c r="N8" s="57">
        <f t="shared" si="0"/>
        <v>13</v>
      </c>
      <c r="O8" s="57">
        <f t="shared" si="0"/>
        <v>231</v>
      </c>
      <c r="P8" s="57">
        <f t="shared" si="0"/>
        <v>32</v>
      </c>
      <c r="Q8" s="57">
        <f t="shared" si="0"/>
        <v>6</v>
      </c>
      <c r="R8" s="57">
        <f t="shared" si="0"/>
        <v>21</v>
      </c>
      <c r="S8" s="57">
        <f t="shared" si="0"/>
        <v>150</v>
      </c>
      <c r="T8" s="57">
        <f t="shared" si="0"/>
        <v>4814</v>
      </c>
      <c r="U8" s="57">
        <f t="shared" si="0"/>
        <v>266</v>
      </c>
      <c r="V8" s="57">
        <f t="shared" si="0"/>
        <v>13</v>
      </c>
      <c r="W8" s="57">
        <f t="shared" si="0"/>
        <v>230</v>
      </c>
      <c r="X8" s="57">
        <f t="shared" si="0"/>
        <v>32</v>
      </c>
      <c r="Y8" s="57">
        <f t="shared" si="0"/>
        <v>5</v>
      </c>
      <c r="Z8" s="57">
        <f t="shared" si="0"/>
        <v>32</v>
      </c>
      <c r="AA8" s="57">
        <f t="shared" si="0"/>
        <v>148</v>
      </c>
      <c r="AB8" s="57">
        <f t="shared" si="0"/>
        <v>4613</v>
      </c>
      <c r="AC8" s="57">
        <f t="shared" si="0"/>
        <v>264</v>
      </c>
      <c r="AD8" s="57">
        <f t="shared" si="0"/>
        <v>13</v>
      </c>
      <c r="AE8" s="57">
        <f t="shared" si="0"/>
        <v>228</v>
      </c>
      <c r="AF8" s="57">
        <f t="shared" si="0"/>
        <v>32</v>
      </c>
      <c r="AG8" s="57">
        <f t="shared" si="0"/>
        <v>2</v>
      </c>
      <c r="AH8" s="57">
        <f t="shared" si="0"/>
        <v>28</v>
      </c>
      <c r="AI8" s="57">
        <f t="shared" si="0"/>
        <v>146</v>
      </c>
      <c r="AJ8" s="57">
        <f t="shared" si="0"/>
        <v>4510</v>
      </c>
      <c r="AK8" s="57">
        <f t="shared" si="0"/>
        <v>261</v>
      </c>
      <c r="AL8" s="57">
        <f t="shared" si="0"/>
        <v>13</v>
      </c>
      <c r="AM8" s="57">
        <f t="shared" si="0"/>
        <v>225</v>
      </c>
      <c r="AN8" s="57">
        <f t="shared" si="0"/>
        <v>32</v>
      </c>
      <c r="AO8" s="57">
        <f t="shared" si="0"/>
        <v>5</v>
      </c>
      <c r="AP8" s="57">
        <f t="shared" si="0"/>
        <v>26</v>
      </c>
      <c r="AQ8" s="57">
        <f t="shared" si="0"/>
        <v>143</v>
      </c>
      <c r="AR8" s="57">
        <f t="shared" si="0"/>
        <v>4378</v>
      </c>
      <c r="AS8" s="57">
        <f t="shared" si="0"/>
        <v>257</v>
      </c>
      <c r="AT8" s="57">
        <f t="shared" si="0"/>
        <v>13</v>
      </c>
      <c r="AU8" s="57">
        <f t="shared" si="0"/>
        <v>221</v>
      </c>
      <c r="AV8" s="57">
        <f t="shared" si="0"/>
        <v>32</v>
      </c>
      <c r="AW8" s="57">
        <f t="shared" si="0"/>
        <v>4</v>
      </c>
      <c r="AX8" s="57">
        <f t="shared" si="0"/>
        <v>27</v>
      </c>
    </row>
    <row r="9" spans="1:50" s="80" customFormat="1" ht="30" customHeight="1" x14ac:dyDescent="0.25">
      <c r="A9" s="104" t="s">
        <v>5</v>
      </c>
      <c r="B9" s="60" t="s">
        <v>159</v>
      </c>
      <c r="C9" s="104">
        <f>SUM(C10:C16)</f>
        <v>42</v>
      </c>
      <c r="D9" s="104">
        <v>3</v>
      </c>
      <c r="E9" s="104">
        <f t="shared" ref="E9:J9" si="1">SUM(E10:E16)</f>
        <v>42</v>
      </c>
      <c r="F9" s="104">
        <f t="shared" si="1"/>
        <v>0</v>
      </c>
      <c r="G9" s="104">
        <f t="shared" si="1"/>
        <v>41</v>
      </c>
      <c r="H9" s="104">
        <f t="shared" si="1"/>
        <v>0</v>
      </c>
      <c r="I9" s="104">
        <f t="shared" si="1"/>
        <v>38</v>
      </c>
      <c r="J9" s="104">
        <f t="shared" si="1"/>
        <v>3</v>
      </c>
      <c r="K9" s="105">
        <v>28</v>
      </c>
      <c r="L9" s="105">
        <v>978</v>
      </c>
      <c r="M9" s="105">
        <f>SUM(M10:M16)</f>
        <v>51</v>
      </c>
      <c r="N9" s="105">
        <v>3</v>
      </c>
      <c r="O9" s="105">
        <f t="shared" ref="O9:R9" si="2">SUM(O10:O16)</f>
        <v>43</v>
      </c>
      <c r="P9" s="105">
        <f t="shared" si="2"/>
        <v>8</v>
      </c>
      <c r="Q9" s="105">
        <f t="shared" si="2"/>
        <v>0</v>
      </c>
      <c r="R9" s="105">
        <f t="shared" si="2"/>
        <v>4</v>
      </c>
      <c r="S9" s="105">
        <v>28</v>
      </c>
      <c r="T9" s="105">
        <v>976</v>
      </c>
      <c r="U9" s="105">
        <f>SUM(U10:U16)</f>
        <v>51</v>
      </c>
      <c r="V9" s="105">
        <v>3</v>
      </c>
      <c r="W9" s="105">
        <f t="shared" ref="W9:Z9" si="3">SUM(W10:W16)</f>
        <v>43</v>
      </c>
      <c r="X9" s="105">
        <f t="shared" si="3"/>
        <v>8</v>
      </c>
      <c r="Y9" s="105">
        <f t="shared" si="3"/>
        <v>0</v>
      </c>
      <c r="Z9" s="105">
        <f t="shared" si="3"/>
        <v>4</v>
      </c>
      <c r="AA9" s="105">
        <v>28</v>
      </c>
      <c r="AB9" s="105">
        <v>979</v>
      </c>
      <c r="AC9" s="105">
        <f>SUM(AC10:AC16)</f>
        <v>51</v>
      </c>
      <c r="AD9" s="105">
        <v>3</v>
      </c>
      <c r="AE9" s="105">
        <f t="shared" ref="AE9:AH9" si="4">SUM(AE10:AE16)</f>
        <v>43</v>
      </c>
      <c r="AF9" s="105">
        <f t="shared" si="4"/>
        <v>8</v>
      </c>
      <c r="AG9" s="105">
        <f t="shared" si="4"/>
        <v>0</v>
      </c>
      <c r="AH9" s="105">
        <f t="shared" si="4"/>
        <v>4</v>
      </c>
      <c r="AI9" s="105">
        <v>28</v>
      </c>
      <c r="AJ9" s="105">
        <v>967</v>
      </c>
      <c r="AK9" s="105">
        <f>SUM(AK10:AK16)</f>
        <v>51</v>
      </c>
      <c r="AL9" s="105">
        <v>3</v>
      </c>
      <c r="AM9" s="105">
        <f t="shared" ref="AM9:AP9" si="5">SUM(AM10:AM16)</f>
        <v>43</v>
      </c>
      <c r="AN9" s="105">
        <f t="shared" si="5"/>
        <v>8</v>
      </c>
      <c r="AO9" s="105">
        <f t="shared" si="5"/>
        <v>1</v>
      </c>
      <c r="AP9" s="105">
        <f t="shared" si="5"/>
        <v>5</v>
      </c>
      <c r="AQ9" s="105">
        <v>28</v>
      </c>
      <c r="AR9" s="105">
        <v>962</v>
      </c>
      <c r="AS9" s="105">
        <f>SUM(AS10:AS16)</f>
        <v>51</v>
      </c>
      <c r="AT9" s="105">
        <v>3</v>
      </c>
      <c r="AU9" s="105">
        <f t="shared" ref="AU9:AX9" si="6">SUM(AU10:AU16)</f>
        <v>43</v>
      </c>
      <c r="AV9" s="105">
        <f t="shared" si="6"/>
        <v>8</v>
      </c>
      <c r="AW9" s="105">
        <f t="shared" si="6"/>
        <v>0</v>
      </c>
      <c r="AX9" s="105">
        <f t="shared" si="6"/>
        <v>5</v>
      </c>
    </row>
    <row r="10" spans="1:50" s="74" customFormat="1" ht="17.25" customHeight="1" x14ac:dyDescent="0.25">
      <c r="A10" s="99">
        <v>1</v>
      </c>
      <c r="B10" s="73" t="s">
        <v>124</v>
      </c>
      <c r="C10" s="78">
        <f>D10+E10+F10</f>
        <v>31</v>
      </c>
      <c r="D10" s="76"/>
      <c r="E10" s="76">
        <v>31</v>
      </c>
      <c r="F10" s="76"/>
      <c r="G10" s="100">
        <f>H10+I10+J10</f>
        <v>30</v>
      </c>
      <c r="H10" s="77"/>
      <c r="I10" s="76">
        <v>30</v>
      </c>
      <c r="J10" s="61"/>
      <c r="K10" s="61"/>
      <c r="L10" s="61"/>
      <c r="M10" s="61">
        <f>N10+O10+P10</f>
        <v>32</v>
      </c>
      <c r="N10" s="61"/>
      <c r="O10" s="61">
        <v>32</v>
      </c>
      <c r="P10" s="61"/>
      <c r="Q10" s="61"/>
      <c r="R10" s="103">
        <f>(O10-E10)+Q10</f>
        <v>1</v>
      </c>
      <c r="S10" s="61"/>
      <c r="T10" s="61"/>
      <c r="U10" s="61">
        <f>V10+W10+X10</f>
        <v>32</v>
      </c>
      <c r="V10" s="61"/>
      <c r="W10" s="61">
        <v>32</v>
      </c>
      <c r="X10" s="61"/>
      <c r="Y10" s="61"/>
      <c r="Z10" s="103">
        <v>1</v>
      </c>
      <c r="AA10" s="61"/>
      <c r="AB10" s="61"/>
      <c r="AC10" s="61">
        <f>AD10+AE10+AF10</f>
        <v>32</v>
      </c>
      <c r="AD10" s="61"/>
      <c r="AE10" s="61">
        <v>32</v>
      </c>
      <c r="AF10" s="61"/>
      <c r="AG10" s="61"/>
      <c r="AH10" s="103">
        <v>1</v>
      </c>
      <c r="AI10" s="61"/>
      <c r="AJ10" s="61"/>
      <c r="AK10" s="61">
        <f>AL10+AM10+AN10</f>
        <v>32</v>
      </c>
      <c r="AL10" s="61"/>
      <c r="AM10" s="61">
        <v>32</v>
      </c>
      <c r="AN10" s="61"/>
      <c r="AO10" s="61">
        <v>1</v>
      </c>
      <c r="AP10" s="61">
        <v>2</v>
      </c>
      <c r="AQ10" s="61"/>
      <c r="AR10" s="61"/>
      <c r="AS10" s="61">
        <f>AT10+AU10+AV10</f>
        <v>32</v>
      </c>
      <c r="AT10" s="61"/>
      <c r="AU10" s="61">
        <v>32</v>
      </c>
      <c r="AV10" s="61"/>
      <c r="AW10" s="61"/>
      <c r="AX10" s="61">
        <v>2</v>
      </c>
    </row>
    <row r="11" spans="1:50" s="74" customFormat="1" ht="17.25" customHeight="1" x14ac:dyDescent="0.25">
      <c r="A11" s="99">
        <v>2</v>
      </c>
      <c r="B11" s="73" t="s">
        <v>125</v>
      </c>
      <c r="C11" s="78">
        <f t="shared" ref="C11:C47" si="7">D11+E11+F11</f>
        <v>1</v>
      </c>
      <c r="D11" s="76"/>
      <c r="E11" s="76">
        <v>1</v>
      </c>
      <c r="F11" s="76"/>
      <c r="G11" s="100">
        <f t="shared" ref="G11:G47" si="8">H11+I11+J11</f>
        <v>1</v>
      </c>
      <c r="H11" s="77"/>
      <c r="I11" s="76">
        <v>1</v>
      </c>
      <c r="J11" s="61"/>
      <c r="K11" s="61"/>
      <c r="L11" s="61"/>
      <c r="M11" s="61">
        <f t="shared" ref="M11:M47" si="9">N11+O11+P11</f>
        <v>2</v>
      </c>
      <c r="N11" s="61"/>
      <c r="O11" s="61">
        <v>2</v>
      </c>
      <c r="P11" s="61"/>
      <c r="Q11" s="61"/>
      <c r="R11" s="103">
        <f t="shared" ref="R11:R15" si="10">(O11-E11)+Q11</f>
        <v>1</v>
      </c>
      <c r="S11" s="61"/>
      <c r="T11" s="61"/>
      <c r="U11" s="61">
        <f t="shared" ref="U11:U47" si="11">V11+W11+X11</f>
        <v>2</v>
      </c>
      <c r="V11" s="61"/>
      <c r="W11" s="61">
        <v>2</v>
      </c>
      <c r="X11" s="61"/>
      <c r="Y11" s="61"/>
      <c r="Z11" s="103">
        <v>1</v>
      </c>
      <c r="AA11" s="61"/>
      <c r="AB11" s="61"/>
      <c r="AC11" s="61">
        <f t="shared" ref="AC11:AC47" si="12">AD11+AE11+AF11</f>
        <v>2</v>
      </c>
      <c r="AD11" s="61"/>
      <c r="AE11" s="61">
        <v>2</v>
      </c>
      <c r="AF11" s="61"/>
      <c r="AG11" s="61"/>
      <c r="AH11" s="103">
        <v>1</v>
      </c>
      <c r="AI11" s="61"/>
      <c r="AJ11" s="61"/>
      <c r="AK11" s="61">
        <f t="shared" ref="AK11:AK47" si="13">AL11+AM11+AN11</f>
        <v>2</v>
      </c>
      <c r="AL11" s="61"/>
      <c r="AM11" s="61">
        <v>2</v>
      </c>
      <c r="AN11" s="61"/>
      <c r="AO11" s="61"/>
      <c r="AP11" s="61">
        <v>1</v>
      </c>
      <c r="AQ11" s="61"/>
      <c r="AR11" s="61"/>
      <c r="AS11" s="61">
        <f t="shared" ref="AS11:AS47" si="14">AT11+AU11+AV11</f>
        <v>2</v>
      </c>
      <c r="AT11" s="61"/>
      <c r="AU11" s="61">
        <v>2</v>
      </c>
      <c r="AV11" s="61"/>
      <c r="AW11" s="61"/>
      <c r="AX11" s="61">
        <v>1</v>
      </c>
    </row>
    <row r="12" spans="1:50" s="74" customFormat="1" ht="17.25" customHeight="1" x14ac:dyDescent="0.25">
      <c r="A12" s="99">
        <v>3</v>
      </c>
      <c r="B12" s="73" t="s">
        <v>126</v>
      </c>
      <c r="C12" s="78">
        <f t="shared" si="7"/>
        <v>1</v>
      </c>
      <c r="D12" s="76"/>
      <c r="E12" s="76">
        <v>1</v>
      </c>
      <c r="F12" s="76"/>
      <c r="G12" s="100">
        <f t="shared" si="8"/>
        <v>1</v>
      </c>
      <c r="H12" s="77"/>
      <c r="I12" s="76">
        <v>1</v>
      </c>
      <c r="J12" s="61"/>
      <c r="K12" s="61"/>
      <c r="L12" s="61"/>
      <c r="M12" s="61">
        <f t="shared" si="9"/>
        <v>2</v>
      </c>
      <c r="N12" s="61"/>
      <c r="O12" s="61">
        <v>2</v>
      </c>
      <c r="P12" s="61"/>
      <c r="Q12" s="61"/>
      <c r="R12" s="103">
        <f t="shared" si="10"/>
        <v>1</v>
      </c>
      <c r="S12" s="61"/>
      <c r="T12" s="61"/>
      <c r="U12" s="61">
        <f t="shared" si="11"/>
        <v>2</v>
      </c>
      <c r="V12" s="61"/>
      <c r="W12" s="61">
        <v>2</v>
      </c>
      <c r="X12" s="61"/>
      <c r="Y12" s="61"/>
      <c r="Z12" s="103">
        <v>1</v>
      </c>
      <c r="AA12" s="61"/>
      <c r="AB12" s="61"/>
      <c r="AC12" s="61">
        <f t="shared" si="12"/>
        <v>2</v>
      </c>
      <c r="AD12" s="61"/>
      <c r="AE12" s="61">
        <v>2</v>
      </c>
      <c r="AF12" s="61"/>
      <c r="AG12" s="61"/>
      <c r="AH12" s="103">
        <v>1</v>
      </c>
      <c r="AI12" s="61"/>
      <c r="AJ12" s="61"/>
      <c r="AK12" s="61">
        <f t="shared" si="13"/>
        <v>2</v>
      </c>
      <c r="AL12" s="61"/>
      <c r="AM12" s="61">
        <v>2</v>
      </c>
      <c r="AN12" s="61"/>
      <c r="AO12" s="61"/>
      <c r="AP12" s="61">
        <v>1</v>
      </c>
      <c r="AQ12" s="61"/>
      <c r="AR12" s="61"/>
      <c r="AS12" s="61">
        <f t="shared" si="14"/>
        <v>2</v>
      </c>
      <c r="AT12" s="61"/>
      <c r="AU12" s="61">
        <v>2</v>
      </c>
      <c r="AV12" s="61"/>
      <c r="AW12" s="61"/>
      <c r="AX12" s="61">
        <v>1</v>
      </c>
    </row>
    <row r="13" spans="1:50" s="74" customFormat="1" ht="17.25" customHeight="1" x14ac:dyDescent="0.25">
      <c r="A13" s="99">
        <v>4</v>
      </c>
      <c r="B13" s="73" t="s">
        <v>127</v>
      </c>
      <c r="C13" s="78">
        <f t="shared" si="7"/>
        <v>1</v>
      </c>
      <c r="D13" s="76"/>
      <c r="E13" s="76">
        <v>1</v>
      </c>
      <c r="F13" s="76"/>
      <c r="G13" s="100">
        <f t="shared" si="8"/>
        <v>1</v>
      </c>
      <c r="H13" s="77"/>
      <c r="I13" s="76">
        <v>1</v>
      </c>
      <c r="J13" s="61"/>
      <c r="K13" s="61"/>
      <c r="L13" s="61"/>
      <c r="M13" s="61">
        <f t="shared" si="9"/>
        <v>2</v>
      </c>
      <c r="N13" s="61"/>
      <c r="O13" s="61">
        <v>2</v>
      </c>
      <c r="P13" s="61"/>
      <c r="Q13" s="61"/>
      <c r="R13" s="103">
        <f t="shared" si="10"/>
        <v>1</v>
      </c>
      <c r="S13" s="61"/>
      <c r="T13" s="61"/>
      <c r="U13" s="61">
        <f t="shared" si="11"/>
        <v>2</v>
      </c>
      <c r="V13" s="61"/>
      <c r="W13" s="61">
        <v>2</v>
      </c>
      <c r="X13" s="61"/>
      <c r="Y13" s="61"/>
      <c r="Z13" s="103">
        <v>1</v>
      </c>
      <c r="AA13" s="61"/>
      <c r="AB13" s="61"/>
      <c r="AC13" s="61">
        <f t="shared" si="12"/>
        <v>2</v>
      </c>
      <c r="AD13" s="61"/>
      <c r="AE13" s="61">
        <v>2</v>
      </c>
      <c r="AF13" s="61"/>
      <c r="AG13" s="61"/>
      <c r="AH13" s="103">
        <v>1</v>
      </c>
      <c r="AI13" s="61"/>
      <c r="AJ13" s="61"/>
      <c r="AK13" s="61">
        <f t="shared" si="13"/>
        <v>2</v>
      </c>
      <c r="AL13" s="61"/>
      <c r="AM13" s="61">
        <v>2</v>
      </c>
      <c r="AN13" s="61"/>
      <c r="AO13" s="61"/>
      <c r="AP13" s="61">
        <v>1</v>
      </c>
      <c r="AQ13" s="61"/>
      <c r="AR13" s="61"/>
      <c r="AS13" s="61">
        <f t="shared" si="14"/>
        <v>2</v>
      </c>
      <c r="AT13" s="61"/>
      <c r="AU13" s="61">
        <v>2</v>
      </c>
      <c r="AV13" s="61"/>
      <c r="AW13" s="61"/>
      <c r="AX13" s="61">
        <v>1</v>
      </c>
    </row>
    <row r="14" spans="1:50" s="74" customFormat="1" ht="17.25" customHeight="1" x14ac:dyDescent="0.25">
      <c r="A14" s="99">
        <v>5</v>
      </c>
      <c r="B14" s="73" t="s">
        <v>128</v>
      </c>
      <c r="C14" s="78">
        <f t="shared" si="7"/>
        <v>2</v>
      </c>
      <c r="D14" s="76"/>
      <c r="E14" s="76">
        <v>2</v>
      </c>
      <c r="F14" s="76"/>
      <c r="G14" s="100">
        <f t="shared" si="8"/>
        <v>2</v>
      </c>
      <c r="H14" s="77"/>
      <c r="I14" s="76">
        <v>2</v>
      </c>
      <c r="J14" s="61"/>
      <c r="K14" s="61"/>
      <c r="L14" s="61"/>
      <c r="M14" s="61">
        <f t="shared" si="9"/>
        <v>2</v>
      </c>
      <c r="N14" s="61"/>
      <c r="O14" s="61">
        <v>2</v>
      </c>
      <c r="P14" s="61"/>
      <c r="Q14" s="61"/>
      <c r="R14" s="103">
        <f t="shared" si="10"/>
        <v>0</v>
      </c>
      <c r="S14" s="61"/>
      <c r="T14" s="61"/>
      <c r="U14" s="61">
        <f t="shared" si="11"/>
        <v>2</v>
      </c>
      <c r="V14" s="61"/>
      <c r="W14" s="61">
        <v>2</v>
      </c>
      <c r="X14" s="61"/>
      <c r="Y14" s="61"/>
      <c r="Z14" s="103">
        <v>0</v>
      </c>
      <c r="AA14" s="61"/>
      <c r="AB14" s="61"/>
      <c r="AC14" s="61">
        <f t="shared" si="12"/>
        <v>2</v>
      </c>
      <c r="AD14" s="61"/>
      <c r="AE14" s="61">
        <v>2</v>
      </c>
      <c r="AF14" s="61"/>
      <c r="AG14" s="61"/>
      <c r="AH14" s="103">
        <v>0</v>
      </c>
      <c r="AI14" s="61"/>
      <c r="AJ14" s="61"/>
      <c r="AK14" s="61">
        <f t="shared" si="13"/>
        <v>2</v>
      </c>
      <c r="AL14" s="61"/>
      <c r="AM14" s="61">
        <v>2</v>
      </c>
      <c r="AN14" s="61"/>
      <c r="AO14" s="61"/>
      <c r="AP14" s="61">
        <v>0</v>
      </c>
      <c r="AQ14" s="61"/>
      <c r="AR14" s="61"/>
      <c r="AS14" s="61">
        <f t="shared" si="14"/>
        <v>2</v>
      </c>
      <c r="AT14" s="61"/>
      <c r="AU14" s="61">
        <v>2</v>
      </c>
      <c r="AV14" s="61"/>
      <c r="AW14" s="61"/>
      <c r="AX14" s="61">
        <v>0</v>
      </c>
    </row>
    <row r="15" spans="1:50" s="74" customFormat="1" ht="17.25" customHeight="1" x14ac:dyDescent="0.25">
      <c r="A15" s="99">
        <v>6</v>
      </c>
      <c r="B15" s="73" t="s">
        <v>129</v>
      </c>
      <c r="C15" s="78">
        <f t="shared" si="7"/>
        <v>3</v>
      </c>
      <c r="D15" s="76"/>
      <c r="E15" s="76">
        <v>3</v>
      </c>
      <c r="F15" s="76"/>
      <c r="G15" s="100">
        <f t="shared" si="8"/>
        <v>3</v>
      </c>
      <c r="H15" s="77"/>
      <c r="I15" s="76">
        <v>3</v>
      </c>
      <c r="J15" s="61"/>
      <c r="K15" s="61"/>
      <c r="L15" s="61"/>
      <c r="M15" s="61">
        <f t="shared" si="9"/>
        <v>3</v>
      </c>
      <c r="N15" s="61"/>
      <c r="O15" s="61">
        <v>3</v>
      </c>
      <c r="P15" s="61"/>
      <c r="Q15" s="61"/>
      <c r="R15" s="103">
        <f t="shared" si="10"/>
        <v>0</v>
      </c>
      <c r="S15" s="61"/>
      <c r="T15" s="61"/>
      <c r="U15" s="61">
        <f t="shared" si="11"/>
        <v>3</v>
      </c>
      <c r="V15" s="61"/>
      <c r="W15" s="61">
        <v>3</v>
      </c>
      <c r="X15" s="61"/>
      <c r="Y15" s="61"/>
      <c r="Z15" s="103">
        <v>0</v>
      </c>
      <c r="AA15" s="61"/>
      <c r="AB15" s="61"/>
      <c r="AC15" s="61">
        <f t="shared" si="12"/>
        <v>3</v>
      </c>
      <c r="AD15" s="61"/>
      <c r="AE15" s="61">
        <v>3</v>
      </c>
      <c r="AF15" s="61"/>
      <c r="AG15" s="61"/>
      <c r="AH15" s="103">
        <v>0</v>
      </c>
      <c r="AI15" s="61"/>
      <c r="AJ15" s="61"/>
      <c r="AK15" s="61">
        <f t="shared" si="13"/>
        <v>3</v>
      </c>
      <c r="AL15" s="61"/>
      <c r="AM15" s="61">
        <v>3</v>
      </c>
      <c r="AN15" s="61"/>
      <c r="AO15" s="61"/>
      <c r="AP15" s="61">
        <v>0</v>
      </c>
      <c r="AQ15" s="61"/>
      <c r="AR15" s="61"/>
      <c r="AS15" s="61">
        <f t="shared" si="14"/>
        <v>3</v>
      </c>
      <c r="AT15" s="61"/>
      <c r="AU15" s="61">
        <v>3</v>
      </c>
      <c r="AV15" s="61"/>
      <c r="AW15" s="61"/>
      <c r="AX15" s="61">
        <v>0</v>
      </c>
    </row>
    <row r="16" spans="1:50" s="74" customFormat="1" ht="17.25" customHeight="1" x14ac:dyDescent="0.25">
      <c r="A16" s="99">
        <v>7</v>
      </c>
      <c r="B16" s="73" t="s">
        <v>162</v>
      </c>
      <c r="C16" s="78">
        <f t="shared" si="7"/>
        <v>3</v>
      </c>
      <c r="D16" s="76"/>
      <c r="E16" s="76">
        <v>3</v>
      </c>
      <c r="F16" s="76"/>
      <c r="G16" s="100">
        <f t="shared" si="8"/>
        <v>3</v>
      </c>
      <c r="H16" s="77"/>
      <c r="I16" s="76"/>
      <c r="J16" s="61">
        <v>3</v>
      </c>
      <c r="K16" s="61"/>
      <c r="L16" s="61"/>
      <c r="M16" s="61">
        <f t="shared" si="9"/>
        <v>8</v>
      </c>
      <c r="N16" s="61"/>
      <c r="O16" s="61"/>
      <c r="P16" s="61">
        <v>8</v>
      </c>
      <c r="Q16" s="61"/>
      <c r="R16" s="103"/>
      <c r="S16" s="61"/>
      <c r="T16" s="61"/>
      <c r="U16" s="61">
        <f t="shared" si="11"/>
        <v>8</v>
      </c>
      <c r="V16" s="61"/>
      <c r="W16" s="61"/>
      <c r="X16" s="61">
        <v>8</v>
      </c>
      <c r="Y16" s="61"/>
      <c r="Z16" s="103"/>
      <c r="AA16" s="61"/>
      <c r="AB16" s="61"/>
      <c r="AC16" s="61">
        <f t="shared" si="12"/>
        <v>8</v>
      </c>
      <c r="AD16" s="61"/>
      <c r="AE16" s="61"/>
      <c r="AF16" s="61">
        <v>8</v>
      </c>
      <c r="AG16" s="61"/>
      <c r="AH16" s="103"/>
      <c r="AI16" s="61"/>
      <c r="AJ16" s="61"/>
      <c r="AK16" s="61">
        <f t="shared" si="13"/>
        <v>8</v>
      </c>
      <c r="AL16" s="61"/>
      <c r="AM16" s="61"/>
      <c r="AN16" s="61">
        <v>8</v>
      </c>
      <c r="AO16" s="61"/>
      <c r="AP16" s="61"/>
      <c r="AQ16" s="61"/>
      <c r="AR16" s="61"/>
      <c r="AS16" s="61">
        <f t="shared" si="14"/>
        <v>8</v>
      </c>
      <c r="AT16" s="61"/>
      <c r="AU16" s="61"/>
      <c r="AV16" s="61">
        <v>8</v>
      </c>
      <c r="AW16" s="61"/>
      <c r="AX16" s="61"/>
    </row>
    <row r="17" spans="1:50" s="74" customFormat="1" ht="28.5" customHeight="1" x14ac:dyDescent="0.25">
      <c r="A17" s="59" t="s">
        <v>7</v>
      </c>
      <c r="B17" s="60" t="s">
        <v>172</v>
      </c>
      <c r="C17" s="106">
        <f>SUM(C18:C24)</f>
        <v>69</v>
      </c>
      <c r="D17" s="106">
        <v>3</v>
      </c>
      <c r="E17" s="106">
        <f t="shared" ref="E17:J17" si="15">SUM(E18:E24)</f>
        <v>64</v>
      </c>
      <c r="F17" s="106">
        <f t="shared" si="15"/>
        <v>5</v>
      </c>
      <c r="G17" s="106">
        <f t="shared" si="15"/>
        <v>65</v>
      </c>
      <c r="H17" s="106">
        <f t="shared" si="15"/>
        <v>0</v>
      </c>
      <c r="I17" s="106">
        <f t="shared" si="15"/>
        <v>65</v>
      </c>
      <c r="J17" s="106">
        <f t="shared" si="15"/>
        <v>0</v>
      </c>
      <c r="K17" s="62">
        <v>45</v>
      </c>
      <c r="L17" s="62">
        <v>1401</v>
      </c>
      <c r="M17" s="62">
        <f>SUM(M18:M24)</f>
        <v>77</v>
      </c>
      <c r="N17" s="62">
        <v>3</v>
      </c>
      <c r="O17" s="62">
        <f t="shared" ref="O17:R17" si="16">SUM(O18:O24)</f>
        <v>69</v>
      </c>
      <c r="P17" s="62">
        <f t="shared" si="16"/>
        <v>8</v>
      </c>
      <c r="Q17" s="62">
        <f t="shared" si="16"/>
        <v>2</v>
      </c>
      <c r="R17" s="62">
        <f t="shared" si="16"/>
        <v>0</v>
      </c>
      <c r="S17" s="62">
        <v>44</v>
      </c>
      <c r="T17" s="62">
        <v>1388</v>
      </c>
      <c r="U17" s="62">
        <f>SUM(U18:U24)</f>
        <v>75</v>
      </c>
      <c r="V17" s="62">
        <v>3</v>
      </c>
      <c r="W17" s="62">
        <f t="shared" ref="W17:Z17" si="17">SUM(W18:W24)</f>
        <v>67</v>
      </c>
      <c r="X17" s="62">
        <f t="shared" si="17"/>
        <v>8</v>
      </c>
      <c r="Y17" s="62">
        <f t="shared" si="17"/>
        <v>1</v>
      </c>
      <c r="Z17" s="62">
        <f t="shared" si="17"/>
        <v>8</v>
      </c>
      <c r="AA17" s="62">
        <v>43</v>
      </c>
      <c r="AB17" s="62">
        <v>1288</v>
      </c>
      <c r="AC17" s="62">
        <f>SUM(AC18:AC24)</f>
        <v>74</v>
      </c>
      <c r="AD17" s="62">
        <v>3</v>
      </c>
      <c r="AE17" s="62">
        <f t="shared" ref="AE17:AH17" si="18">SUM(AE18:AE24)</f>
        <v>66</v>
      </c>
      <c r="AF17" s="62">
        <f t="shared" si="18"/>
        <v>8</v>
      </c>
      <c r="AG17" s="62">
        <f t="shared" si="18"/>
        <v>1</v>
      </c>
      <c r="AH17" s="62">
        <f t="shared" si="18"/>
        <v>3</v>
      </c>
      <c r="AI17" s="62">
        <v>43</v>
      </c>
      <c r="AJ17" s="62">
        <v>1283</v>
      </c>
      <c r="AK17" s="62">
        <f>SUM(AK18:AK24)</f>
        <v>74</v>
      </c>
      <c r="AL17" s="62">
        <v>3</v>
      </c>
      <c r="AM17" s="62">
        <f t="shared" ref="AM17:AP17" si="19">SUM(AM18:AM24)</f>
        <v>66</v>
      </c>
      <c r="AN17" s="62">
        <f t="shared" si="19"/>
        <v>8</v>
      </c>
      <c r="AO17" s="62">
        <f t="shared" si="19"/>
        <v>1</v>
      </c>
      <c r="AP17" s="62">
        <f t="shared" si="19"/>
        <v>2</v>
      </c>
      <c r="AQ17" s="62">
        <v>42</v>
      </c>
      <c r="AR17" s="62">
        <v>1218</v>
      </c>
      <c r="AS17" s="62">
        <f>SUM(AS18:AS24)</f>
        <v>72</v>
      </c>
      <c r="AT17" s="62">
        <v>3</v>
      </c>
      <c r="AU17" s="62">
        <f t="shared" ref="AU17:AX17" si="20">SUM(AU18:AU24)</f>
        <v>64</v>
      </c>
      <c r="AV17" s="62">
        <f t="shared" si="20"/>
        <v>8</v>
      </c>
      <c r="AW17" s="62">
        <f t="shared" si="20"/>
        <v>1</v>
      </c>
      <c r="AX17" s="62">
        <f t="shared" si="20"/>
        <v>1</v>
      </c>
    </row>
    <row r="18" spans="1:50" s="74" customFormat="1" ht="17.25" customHeight="1" x14ac:dyDescent="0.25">
      <c r="A18" s="99">
        <v>1</v>
      </c>
      <c r="B18" s="73" t="s">
        <v>124</v>
      </c>
      <c r="C18" s="78">
        <f t="shared" si="7"/>
        <v>51</v>
      </c>
      <c r="D18" s="76"/>
      <c r="E18" s="76">
        <v>51</v>
      </c>
      <c r="F18" s="76"/>
      <c r="G18" s="100">
        <f t="shared" si="8"/>
        <v>52</v>
      </c>
      <c r="H18" s="77"/>
      <c r="I18" s="76">
        <v>52</v>
      </c>
      <c r="J18" s="61"/>
      <c r="K18" s="61"/>
      <c r="L18" s="61"/>
      <c r="M18" s="61">
        <f t="shared" si="9"/>
        <v>55</v>
      </c>
      <c r="N18" s="61"/>
      <c r="O18" s="61">
        <v>55</v>
      </c>
      <c r="P18" s="61"/>
      <c r="Q18" s="61">
        <v>2</v>
      </c>
      <c r="R18" s="61"/>
      <c r="S18" s="61"/>
      <c r="T18" s="61"/>
      <c r="U18" s="61">
        <f t="shared" si="11"/>
        <v>53</v>
      </c>
      <c r="V18" s="61"/>
      <c r="W18" s="61">
        <v>53</v>
      </c>
      <c r="X18" s="61"/>
      <c r="Y18" s="61">
        <v>1</v>
      </c>
      <c r="Z18" s="61">
        <v>4</v>
      </c>
      <c r="AA18" s="61"/>
      <c r="AB18" s="61"/>
      <c r="AC18" s="61">
        <f t="shared" si="12"/>
        <v>52</v>
      </c>
      <c r="AD18" s="61"/>
      <c r="AE18" s="61">
        <v>52</v>
      </c>
      <c r="AF18" s="61"/>
      <c r="AG18" s="61">
        <v>1</v>
      </c>
      <c r="AH18" s="61">
        <v>3</v>
      </c>
      <c r="AI18" s="61"/>
      <c r="AJ18" s="61"/>
      <c r="AK18" s="61">
        <f t="shared" si="13"/>
        <v>52</v>
      </c>
      <c r="AL18" s="61"/>
      <c r="AM18" s="61">
        <v>52</v>
      </c>
      <c r="AN18" s="61"/>
      <c r="AO18" s="61">
        <v>1</v>
      </c>
      <c r="AP18" s="61">
        <v>2</v>
      </c>
      <c r="AQ18" s="61"/>
      <c r="AR18" s="61"/>
      <c r="AS18" s="61">
        <f t="shared" si="14"/>
        <v>50</v>
      </c>
      <c r="AT18" s="61"/>
      <c r="AU18" s="61">
        <v>50</v>
      </c>
      <c r="AV18" s="61"/>
      <c r="AW18" s="61">
        <v>1</v>
      </c>
      <c r="AX18" s="61">
        <v>1</v>
      </c>
    </row>
    <row r="19" spans="1:50" s="74" customFormat="1" ht="17.25" customHeight="1" x14ac:dyDescent="0.25">
      <c r="A19" s="99">
        <v>2</v>
      </c>
      <c r="B19" s="73" t="s">
        <v>125</v>
      </c>
      <c r="C19" s="78">
        <f t="shared" si="7"/>
        <v>1</v>
      </c>
      <c r="D19" s="76"/>
      <c r="E19" s="76">
        <v>1</v>
      </c>
      <c r="F19" s="76"/>
      <c r="G19" s="100">
        <f t="shared" si="8"/>
        <v>1</v>
      </c>
      <c r="H19" s="77"/>
      <c r="I19" s="76">
        <v>1</v>
      </c>
      <c r="J19" s="61"/>
      <c r="K19" s="61"/>
      <c r="L19" s="61"/>
      <c r="M19" s="61">
        <f t="shared" si="9"/>
        <v>2</v>
      </c>
      <c r="N19" s="61"/>
      <c r="O19" s="61">
        <v>2</v>
      </c>
      <c r="P19" s="61"/>
      <c r="Q19" s="61"/>
      <c r="R19" s="61"/>
      <c r="S19" s="61"/>
      <c r="T19" s="61"/>
      <c r="U19" s="61">
        <f t="shared" si="11"/>
        <v>2</v>
      </c>
      <c r="V19" s="61"/>
      <c r="W19" s="61">
        <v>2</v>
      </c>
      <c r="X19" s="61"/>
      <c r="Y19" s="61"/>
      <c r="Z19" s="61">
        <v>4</v>
      </c>
      <c r="AA19" s="61"/>
      <c r="AB19" s="61"/>
      <c r="AC19" s="61">
        <f t="shared" si="12"/>
        <v>2</v>
      </c>
      <c r="AD19" s="61"/>
      <c r="AE19" s="61">
        <v>2</v>
      </c>
      <c r="AF19" s="61"/>
      <c r="AG19" s="61"/>
      <c r="AH19" s="61"/>
      <c r="AI19" s="61"/>
      <c r="AJ19" s="61"/>
      <c r="AK19" s="61">
        <f t="shared" si="13"/>
        <v>2</v>
      </c>
      <c r="AL19" s="61"/>
      <c r="AM19" s="61">
        <v>2</v>
      </c>
      <c r="AN19" s="61"/>
      <c r="AO19" s="61"/>
      <c r="AP19" s="61"/>
      <c r="AQ19" s="61"/>
      <c r="AR19" s="61"/>
      <c r="AS19" s="61">
        <f t="shared" si="14"/>
        <v>2</v>
      </c>
      <c r="AT19" s="61"/>
      <c r="AU19" s="61">
        <v>2</v>
      </c>
      <c r="AV19" s="61"/>
      <c r="AW19" s="61"/>
      <c r="AX19" s="61"/>
    </row>
    <row r="20" spans="1:50" s="74" customFormat="1" ht="17.25" customHeight="1" x14ac:dyDescent="0.25">
      <c r="A20" s="99">
        <v>3</v>
      </c>
      <c r="B20" s="73" t="s">
        <v>126</v>
      </c>
      <c r="C20" s="78">
        <f t="shared" si="7"/>
        <v>3</v>
      </c>
      <c r="D20" s="76"/>
      <c r="E20" s="76">
        <v>3</v>
      </c>
      <c r="F20" s="76"/>
      <c r="G20" s="100">
        <f t="shared" si="8"/>
        <v>3</v>
      </c>
      <c r="H20" s="77"/>
      <c r="I20" s="76">
        <v>3</v>
      </c>
      <c r="J20" s="61"/>
      <c r="K20" s="61"/>
      <c r="L20" s="61"/>
      <c r="M20" s="61">
        <f t="shared" si="9"/>
        <v>2</v>
      </c>
      <c r="N20" s="61"/>
      <c r="O20" s="61">
        <v>2</v>
      </c>
      <c r="P20" s="61"/>
      <c r="Q20" s="61"/>
      <c r="R20" s="61"/>
      <c r="S20" s="61"/>
      <c r="T20" s="61"/>
      <c r="U20" s="61">
        <f t="shared" si="11"/>
        <v>2</v>
      </c>
      <c r="V20" s="61"/>
      <c r="W20" s="61">
        <v>2</v>
      </c>
      <c r="X20" s="61"/>
      <c r="Y20" s="61"/>
      <c r="Z20" s="61"/>
      <c r="AA20" s="61"/>
      <c r="AB20" s="61"/>
      <c r="AC20" s="61">
        <f t="shared" si="12"/>
        <v>2</v>
      </c>
      <c r="AD20" s="61"/>
      <c r="AE20" s="61">
        <v>2</v>
      </c>
      <c r="AF20" s="61"/>
      <c r="AG20" s="61"/>
      <c r="AH20" s="61"/>
      <c r="AI20" s="61"/>
      <c r="AJ20" s="61"/>
      <c r="AK20" s="61">
        <f t="shared" si="13"/>
        <v>2</v>
      </c>
      <c r="AL20" s="61"/>
      <c r="AM20" s="61">
        <v>2</v>
      </c>
      <c r="AN20" s="61"/>
      <c r="AO20" s="61"/>
      <c r="AP20" s="61"/>
      <c r="AQ20" s="61"/>
      <c r="AR20" s="61"/>
      <c r="AS20" s="61">
        <f t="shared" si="14"/>
        <v>2</v>
      </c>
      <c r="AT20" s="61"/>
      <c r="AU20" s="61">
        <v>2</v>
      </c>
      <c r="AV20" s="61"/>
      <c r="AW20" s="61"/>
      <c r="AX20" s="61"/>
    </row>
    <row r="21" spans="1:50" s="74" customFormat="1" ht="17.25" customHeight="1" x14ac:dyDescent="0.25">
      <c r="A21" s="99">
        <v>4</v>
      </c>
      <c r="B21" s="73" t="s">
        <v>127</v>
      </c>
      <c r="C21" s="78">
        <f t="shared" si="7"/>
        <v>2</v>
      </c>
      <c r="D21" s="76"/>
      <c r="E21" s="76">
        <v>2</v>
      </c>
      <c r="F21" s="76"/>
      <c r="G21" s="100">
        <f t="shared" si="8"/>
        <v>2</v>
      </c>
      <c r="H21" s="77"/>
      <c r="I21" s="76">
        <v>2</v>
      </c>
      <c r="J21" s="61"/>
      <c r="K21" s="61"/>
      <c r="L21" s="61"/>
      <c r="M21" s="61">
        <f t="shared" si="9"/>
        <v>3</v>
      </c>
      <c r="N21" s="61"/>
      <c r="O21" s="61">
        <v>3</v>
      </c>
      <c r="P21" s="61"/>
      <c r="Q21" s="61"/>
      <c r="R21" s="61"/>
      <c r="S21" s="61"/>
      <c r="T21" s="61"/>
      <c r="U21" s="61">
        <f t="shared" si="11"/>
        <v>3</v>
      </c>
      <c r="V21" s="61"/>
      <c r="W21" s="61">
        <v>3</v>
      </c>
      <c r="X21" s="61"/>
      <c r="Y21" s="61"/>
      <c r="Z21" s="61"/>
      <c r="AA21" s="61"/>
      <c r="AB21" s="61"/>
      <c r="AC21" s="61">
        <f t="shared" si="12"/>
        <v>3</v>
      </c>
      <c r="AD21" s="61"/>
      <c r="AE21" s="61">
        <v>3</v>
      </c>
      <c r="AF21" s="61"/>
      <c r="AG21" s="61"/>
      <c r="AH21" s="61"/>
      <c r="AI21" s="61"/>
      <c r="AJ21" s="61"/>
      <c r="AK21" s="61">
        <f t="shared" si="13"/>
        <v>3</v>
      </c>
      <c r="AL21" s="61"/>
      <c r="AM21" s="61">
        <v>3</v>
      </c>
      <c r="AN21" s="61"/>
      <c r="AO21" s="61"/>
      <c r="AP21" s="61"/>
      <c r="AQ21" s="61"/>
      <c r="AR21" s="61"/>
      <c r="AS21" s="61">
        <f t="shared" si="14"/>
        <v>3</v>
      </c>
      <c r="AT21" s="61"/>
      <c r="AU21" s="61">
        <v>3</v>
      </c>
      <c r="AV21" s="61"/>
      <c r="AW21" s="61"/>
      <c r="AX21" s="61"/>
    </row>
    <row r="22" spans="1:50" s="74" customFormat="1" ht="17.25" customHeight="1" x14ac:dyDescent="0.25">
      <c r="A22" s="99">
        <v>5</v>
      </c>
      <c r="B22" s="73" t="s">
        <v>128</v>
      </c>
      <c r="C22" s="78">
        <f t="shared" si="7"/>
        <v>2</v>
      </c>
      <c r="D22" s="76"/>
      <c r="E22" s="76">
        <v>2</v>
      </c>
      <c r="F22" s="76"/>
      <c r="G22" s="100">
        <f t="shared" si="8"/>
        <v>2</v>
      </c>
      <c r="H22" s="77"/>
      <c r="I22" s="76">
        <v>2</v>
      </c>
      <c r="J22" s="61"/>
      <c r="K22" s="61"/>
      <c r="L22" s="61"/>
      <c r="M22" s="61">
        <f t="shared" si="9"/>
        <v>2</v>
      </c>
      <c r="N22" s="61"/>
      <c r="O22" s="61">
        <v>2</v>
      </c>
      <c r="P22" s="61"/>
      <c r="Q22" s="61"/>
      <c r="R22" s="61"/>
      <c r="S22" s="61"/>
      <c r="T22" s="61"/>
      <c r="U22" s="61">
        <f t="shared" si="11"/>
        <v>2</v>
      </c>
      <c r="V22" s="61"/>
      <c r="W22" s="61">
        <v>2</v>
      </c>
      <c r="X22" s="61"/>
      <c r="Y22" s="61"/>
      <c r="Z22" s="61"/>
      <c r="AA22" s="61"/>
      <c r="AB22" s="61"/>
      <c r="AC22" s="61">
        <f t="shared" si="12"/>
        <v>2</v>
      </c>
      <c r="AD22" s="61"/>
      <c r="AE22" s="61">
        <v>2</v>
      </c>
      <c r="AF22" s="61"/>
      <c r="AG22" s="61"/>
      <c r="AH22" s="61"/>
      <c r="AI22" s="61"/>
      <c r="AJ22" s="61"/>
      <c r="AK22" s="61">
        <f t="shared" si="13"/>
        <v>2</v>
      </c>
      <c r="AL22" s="61"/>
      <c r="AM22" s="61">
        <v>2</v>
      </c>
      <c r="AN22" s="61"/>
      <c r="AO22" s="61"/>
      <c r="AP22" s="61"/>
      <c r="AQ22" s="61"/>
      <c r="AR22" s="61"/>
      <c r="AS22" s="61">
        <f t="shared" si="14"/>
        <v>2</v>
      </c>
      <c r="AT22" s="61"/>
      <c r="AU22" s="61">
        <v>2</v>
      </c>
      <c r="AV22" s="61"/>
      <c r="AW22" s="61"/>
      <c r="AX22" s="61"/>
    </row>
    <row r="23" spans="1:50" s="74" customFormat="1" ht="17.25" customHeight="1" x14ac:dyDescent="0.25">
      <c r="A23" s="99">
        <v>6</v>
      </c>
      <c r="B23" s="73" t="s">
        <v>129</v>
      </c>
      <c r="C23" s="78">
        <f t="shared" si="7"/>
        <v>5</v>
      </c>
      <c r="D23" s="76"/>
      <c r="E23" s="76">
        <v>5</v>
      </c>
      <c r="F23" s="76"/>
      <c r="G23" s="100">
        <f t="shared" si="8"/>
        <v>5</v>
      </c>
      <c r="H23" s="77"/>
      <c r="I23" s="76">
        <v>5</v>
      </c>
      <c r="J23" s="61"/>
      <c r="K23" s="61"/>
      <c r="L23" s="61"/>
      <c r="M23" s="61">
        <f t="shared" si="9"/>
        <v>5</v>
      </c>
      <c r="N23" s="61"/>
      <c r="O23" s="61">
        <v>5</v>
      </c>
      <c r="P23" s="61"/>
      <c r="Q23" s="61"/>
      <c r="R23" s="61"/>
      <c r="S23" s="61"/>
      <c r="T23" s="61"/>
      <c r="U23" s="61">
        <f t="shared" si="11"/>
        <v>5</v>
      </c>
      <c r="V23" s="61"/>
      <c r="W23" s="61">
        <v>5</v>
      </c>
      <c r="X23" s="61"/>
      <c r="Y23" s="61"/>
      <c r="Z23" s="61"/>
      <c r="AA23" s="61"/>
      <c r="AB23" s="61"/>
      <c r="AC23" s="61">
        <f t="shared" si="12"/>
        <v>5</v>
      </c>
      <c r="AD23" s="61"/>
      <c r="AE23" s="61">
        <v>5</v>
      </c>
      <c r="AF23" s="61"/>
      <c r="AG23" s="61"/>
      <c r="AH23" s="61"/>
      <c r="AI23" s="61"/>
      <c r="AJ23" s="61"/>
      <c r="AK23" s="61">
        <f t="shared" si="13"/>
        <v>5</v>
      </c>
      <c r="AL23" s="61"/>
      <c r="AM23" s="61">
        <v>5</v>
      </c>
      <c r="AN23" s="61"/>
      <c r="AO23" s="61"/>
      <c r="AP23" s="61"/>
      <c r="AQ23" s="61"/>
      <c r="AR23" s="61"/>
      <c r="AS23" s="61">
        <f t="shared" si="14"/>
        <v>5</v>
      </c>
      <c r="AT23" s="61"/>
      <c r="AU23" s="61">
        <v>5</v>
      </c>
      <c r="AV23" s="61"/>
      <c r="AW23" s="61"/>
      <c r="AX23" s="61"/>
    </row>
    <row r="24" spans="1:50" s="74" customFormat="1" ht="17.25" customHeight="1" x14ac:dyDescent="0.25">
      <c r="A24" s="99"/>
      <c r="B24" s="73" t="s">
        <v>162</v>
      </c>
      <c r="C24" s="78">
        <f t="shared" si="7"/>
        <v>5</v>
      </c>
      <c r="D24" s="76"/>
      <c r="E24" s="76"/>
      <c r="F24" s="76">
        <v>5</v>
      </c>
      <c r="G24" s="100">
        <f t="shared" si="8"/>
        <v>0</v>
      </c>
      <c r="H24" s="77"/>
      <c r="I24" s="76"/>
      <c r="J24" s="61"/>
      <c r="K24" s="61"/>
      <c r="L24" s="61"/>
      <c r="M24" s="61">
        <f t="shared" si="9"/>
        <v>8</v>
      </c>
      <c r="N24" s="61"/>
      <c r="O24" s="61"/>
      <c r="P24" s="61">
        <v>8</v>
      </c>
      <c r="Q24" s="61"/>
      <c r="R24" s="103"/>
      <c r="S24" s="61"/>
      <c r="T24" s="61"/>
      <c r="U24" s="61">
        <f t="shared" si="11"/>
        <v>8</v>
      </c>
      <c r="V24" s="61"/>
      <c r="W24" s="61"/>
      <c r="X24" s="61">
        <v>8</v>
      </c>
      <c r="Y24" s="61"/>
      <c r="Z24" s="103"/>
      <c r="AA24" s="61"/>
      <c r="AB24" s="61"/>
      <c r="AC24" s="61">
        <f t="shared" si="12"/>
        <v>8</v>
      </c>
      <c r="AD24" s="61"/>
      <c r="AE24" s="61"/>
      <c r="AF24" s="61">
        <v>8</v>
      </c>
      <c r="AG24" s="61"/>
      <c r="AH24" s="103"/>
      <c r="AI24" s="61"/>
      <c r="AJ24" s="61"/>
      <c r="AK24" s="61">
        <f t="shared" si="13"/>
        <v>8</v>
      </c>
      <c r="AL24" s="61"/>
      <c r="AM24" s="61"/>
      <c r="AN24" s="61">
        <v>8</v>
      </c>
      <c r="AO24" s="61"/>
      <c r="AP24" s="61"/>
      <c r="AQ24" s="61"/>
      <c r="AR24" s="61"/>
      <c r="AS24" s="61">
        <f t="shared" si="14"/>
        <v>8</v>
      </c>
      <c r="AT24" s="61"/>
      <c r="AU24" s="61"/>
      <c r="AV24" s="61">
        <v>8</v>
      </c>
      <c r="AW24" s="61"/>
      <c r="AX24" s="61"/>
    </row>
    <row r="25" spans="1:50" s="74" customFormat="1" ht="22.5" customHeight="1" x14ac:dyDescent="0.25">
      <c r="A25" s="59" t="s">
        <v>9</v>
      </c>
      <c r="B25" s="60" t="s">
        <v>161</v>
      </c>
      <c r="C25" s="106">
        <f>SUM(C26:C32)</f>
        <v>45</v>
      </c>
      <c r="D25" s="106">
        <f t="shared" ref="D25:J25" si="21">SUM(D26:D32)</f>
        <v>3</v>
      </c>
      <c r="E25" s="106">
        <f t="shared" si="21"/>
        <v>40</v>
      </c>
      <c r="F25" s="106">
        <f t="shared" si="21"/>
        <v>2</v>
      </c>
      <c r="G25" s="106">
        <f t="shared" si="21"/>
        <v>45</v>
      </c>
      <c r="H25" s="106">
        <f t="shared" si="21"/>
        <v>3</v>
      </c>
      <c r="I25" s="106">
        <f t="shared" si="21"/>
        <v>40</v>
      </c>
      <c r="J25" s="106">
        <f t="shared" si="21"/>
        <v>2</v>
      </c>
      <c r="K25" s="62">
        <v>29</v>
      </c>
      <c r="L25" s="62">
        <v>876</v>
      </c>
      <c r="M25" s="62">
        <f>SUM(M26:M32)</f>
        <v>56</v>
      </c>
      <c r="N25" s="62">
        <f t="shared" ref="N25:R25" si="22">SUM(N26:N32)</f>
        <v>3</v>
      </c>
      <c r="O25" s="62">
        <f t="shared" si="22"/>
        <v>45</v>
      </c>
      <c r="P25" s="62">
        <f t="shared" si="22"/>
        <v>8</v>
      </c>
      <c r="Q25" s="62">
        <f t="shared" si="22"/>
        <v>0</v>
      </c>
      <c r="R25" s="62">
        <f t="shared" si="22"/>
        <v>7</v>
      </c>
      <c r="S25" s="62">
        <v>30</v>
      </c>
      <c r="T25" s="62">
        <v>880</v>
      </c>
      <c r="U25" s="62">
        <f>SUM(U26:U32)</f>
        <v>57</v>
      </c>
      <c r="V25" s="62">
        <f t="shared" ref="V25:Z25" si="23">SUM(V26:V32)</f>
        <v>3</v>
      </c>
      <c r="W25" s="62">
        <f t="shared" si="23"/>
        <v>46</v>
      </c>
      <c r="X25" s="62">
        <f t="shared" si="23"/>
        <v>8</v>
      </c>
      <c r="Y25" s="62">
        <f t="shared" si="23"/>
        <v>2</v>
      </c>
      <c r="Z25" s="62">
        <f t="shared" si="23"/>
        <v>8</v>
      </c>
      <c r="AA25" s="62">
        <v>30</v>
      </c>
      <c r="AB25" s="62">
        <v>891</v>
      </c>
      <c r="AC25" s="62">
        <f>SUM(AC26:AC32)</f>
        <v>57</v>
      </c>
      <c r="AD25" s="62">
        <f t="shared" ref="AD25:AH25" si="24">SUM(AD26:AD32)</f>
        <v>3</v>
      </c>
      <c r="AE25" s="62">
        <f t="shared" si="24"/>
        <v>46</v>
      </c>
      <c r="AF25" s="62">
        <f t="shared" si="24"/>
        <v>8</v>
      </c>
      <c r="AG25" s="62">
        <f t="shared" si="24"/>
        <v>0</v>
      </c>
      <c r="AH25" s="62">
        <f t="shared" si="24"/>
        <v>10</v>
      </c>
      <c r="AI25" s="62">
        <v>30</v>
      </c>
      <c r="AJ25" s="62">
        <v>884</v>
      </c>
      <c r="AK25" s="62">
        <f>SUM(AK26:AK32)</f>
        <v>57</v>
      </c>
      <c r="AL25" s="62">
        <f t="shared" ref="AL25:AP25" si="25">SUM(AL26:AL32)</f>
        <v>3</v>
      </c>
      <c r="AM25" s="62">
        <f t="shared" si="25"/>
        <v>46</v>
      </c>
      <c r="AN25" s="62">
        <f t="shared" si="25"/>
        <v>8</v>
      </c>
      <c r="AO25" s="62">
        <f t="shared" si="25"/>
        <v>2</v>
      </c>
      <c r="AP25" s="62">
        <f t="shared" si="25"/>
        <v>10</v>
      </c>
      <c r="AQ25" s="62">
        <v>30</v>
      </c>
      <c r="AR25" s="62">
        <v>885</v>
      </c>
      <c r="AS25" s="62">
        <f>SUM(AS26:AS32)</f>
        <v>57</v>
      </c>
      <c r="AT25" s="62">
        <f t="shared" ref="AT25:AX25" si="26">SUM(AT26:AT32)</f>
        <v>3</v>
      </c>
      <c r="AU25" s="62">
        <f t="shared" si="26"/>
        <v>46</v>
      </c>
      <c r="AV25" s="62">
        <f t="shared" si="26"/>
        <v>8</v>
      </c>
      <c r="AW25" s="62">
        <f t="shared" si="26"/>
        <v>1</v>
      </c>
      <c r="AX25" s="62">
        <f t="shared" si="26"/>
        <v>12</v>
      </c>
    </row>
    <row r="26" spans="1:50" s="74" customFormat="1" ht="17.25" customHeight="1" x14ac:dyDescent="0.25">
      <c r="A26" s="99">
        <v>1</v>
      </c>
      <c r="B26" s="73" t="s">
        <v>124</v>
      </c>
      <c r="C26" s="78">
        <f t="shared" si="7"/>
        <v>35</v>
      </c>
      <c r="D26" s="76">
        <v>3</v>
      </c>
      <c r="E26" s="76">
        <v>32</v>
      </c>
      <c r="F26" s="76"/>
      <c r="G26" s="100">
        <f t="shared" si="8"/>
        <v>35</v>
      </c>
      <c r="H26" s="76">
        <v>3</v>
      </c>
      <c r="I26" s="76">
        <v>32</v>
      </c>
      <c r="J26" s="76"/>
      <c r="K26" s="61"/>
      <c r="L26" s="61"/>
      <c r="M26" s="61">
        <f t="shared" si="9"/>
        <v>37</v>
      </c>
      <c r="N26" s="61">
        <v>3</v>
      </c>
      <c r="O26" s="61">
        <v>34</v>
      </c>
      <c r="P26" s="61"/>
      <c r="Q26" s="61"/>
      <c r="R26" s="61">
        <v>2</v>
      </c>
      <c r="S26" s="61"/>
      <c r="T26" s="61"/>
      <c r="U26" s="61">
        <f t="shared" si="11"/>
        <v>38</v>
      </c>
      <c r="V26" s="61">
        <v>3</v>
      </c>
      <c r="W26" s="61">
        <v>35</v>
      </c>
      <c r="X26" s="61"/>
      <c r="Y26" s="61">
        <v>2</v>
      </c>
      <c r="Z26" s="61">
        <v>3</v>
      </c>
      <c r="AA26" s="61"/>
      <c r="AB26" s="61"/>
      <c r="AC26" s="61">
        <f t="shared" si="12"/>
        <v>38</v>
      </c>
      <c r="AD26" s="61">
        <v>3</v>
      </c>
      <c r="AE26" s="61">
        <v>35</v>
      </c>
      <c r="AF26" s="61"/>
      <c r="AG26" s="61"/>
      <c r="AH26" s="61">
        <v>5</v>
      </c>
      <c r="AI26" s="61"/>
      <c r="AJ26" s="61"/>
      <c r="AK26" s="61">
        <f t="shared" si="13"/>
        <v>38</v>
      </c>
      <c r="AL26" s="61">
        <v>3</v>
      </c>
      <c r="AM26" s="61">
        <v>35</v>
      </c>
      <c r="AN26" s="61"/>
      <c r="AO26" s="61">
        <v>2</v>
      </c>
      <c r="AP26" s="61">
        <v>5</v>
      </c>
      <c r="AQ26" s="61"/>
      <c r="AR26" s="61"/>
      <c r="AS26" s="61">
        <f t="shared" si="14"/>
        <v>38</v>
      </c>
      <c r="AT26" s="61">
        <v>3</v>
      </c>
      <c r="AU26" s="61">
        <v>35</v>
      </c>
      <c r="AV26" s="61"/>
      <c r="AW26" s="61">
        <v>1</v>
      </c>
      <c r="AX26" s="61">
        <v>7</v>
      </c>
    </row>
    <row r="27" spans="1:50" s="74" customFormat="1" ht="17.25" customHeight="1" x14ac:dyDescent="0.25">
      <c r="A27" s="99">
        <v>2</v>
      </c>
      <c r="B27" s="73" t="s">
        <v>125</v>
      </c>
      <c r="C27" s="78">
        <f t="shared" si="7"/>
        <v>1</v>
      </c>
      <c r="D27" s="76"/>
      <c r="E27" s="76">
        <v>1</v>
      </c>
      <c r="F27" s="76"/>
      <c r="G27" s="100">
        <f t="shared" si="8"/>
        <v>1</v>
      </c>
      <c r="H27" s="76"/>
      <c r="I27" s="76">
        <v>1</v>
      </c>
      <c r="J27" s="76"/>
      <c r="K27" s="61"/>
      <c r="L27" s="61"/>
      <c r="M27" s="61">
        <f t="shared" si="9"/>
        <v>2</v>
      </c>
      <c r="N27" s="61"/>
      <c r="O27" s="61">
        <v>2</v>
      </c>
      <c r="P27" s="61"/>
      <c r="Q27" s="61"/>
      <c r="R27" s="61">
        <v>1</v>
      </c>
      <c r="S27" s="61"/>
      <c r="T27" s="61"/>
      <c r="U27" s="61">
        <f t="shared" si="11"/>
        <v>2</v>
      </c>
      <c r="V27" s="61"/>
      <c r="W27" s="61">
        <v>2</v>
      </c>
      <c r="X27" s="61"/>
      <c r="Y27" s="61"/>
      <c r="Z27" s="61">
        <v>1</v>
      </c>
      <c r="AA27" s="61"/>
      <c r="AB27" s="61"/>
      <c r="AC27" s="61">
        <f t="shared" si="12"/>
        <v>2</v>
      </c>
      <c r="AD27" s="61"/>
      <c r="AE27" s="61">
        <v>2</v>
      </c>
      <c r="AF27" s="61"/>
      <c r="AG27" s="61"/>
      <c r="AH27" s="61">
        <v>1</v>
      </c>
      <c r="AI27" s="61"/>
      <c r="AJ27" s="61"/>
      <c r="AK27" s="61">
        <f t="shared" si="13"/>
        <v>2</v>
      </c>
      <c r="AL27" s="61"/>
      <c r="AM27" s="61">
        <v>2</v>
      </c>
      <c r="AN27" s="61"/>
      <c r="AO27" s="61"/>
      <c r="AP27" s="61">
        <v>1</v>
      </c>
      <c r="AQ27" s="61"/>
      <c r="AR27" s="61"/>
      <c r="AS27" s="61">
        <f t="shared" si="14"/>
        <v>2</v>
      </c>
      <c r="AT27" s="61"/>
      <c r="AU27" s="61">
        <v>2</v>
      </c>
      <c r="AV27" s="61"/>
      <c r="AW27" s="61"/>
      <c r="AX27" s="61">
        <v>1</v>
      </c>
    </row>
    <row r="28" spans="1:50" s="74" customFormat="1" ht="17.25" customHeight="1" x14ac:dyDescent="0.25">
      <c r="A28" s="99">
        <v>3</v>
      </c>
      <c r="B28" s="73" t="s">
        <v>126</v>
      </c>
      <c r="C28" s="78">
        <f t="shared" si="7"/>
        <v>1</v>
      </c>
      <c r="D28" s="76"/>
      <c r="E28" s="76">
        <v>1</v>
      </c>
      <c r="F28" s="76"/>
      <c r="G28" s="100">
        <f t="shared" si="8"/>
        <v>1</v>
      </c>
      <c r="H28" s="76"/>
      <c r="I28" s="76">
        <v>1</v>
      </c>
      <c r="J28" s="76"/>
      <c r="K28" s="61"/>
      <c r="L28" s="61"/>
      <c r="M28" s="61">
        <f t="shared" si="9"/>
        <v>2</v>
      </c>
      <c r="N28" s="61"/>
      <c r="O28" s="61">
        <v>2</v>
      </c>
      <c r="P28" s="61"/>
      <c r="Q28" s="61"/>
      <c r="R28" s="61">
        <v>1</v>
      </c>
      <c r="S28" s="61"/>
      <c r="T28" s="61"/>
      <c r="U28" s="61">
        <f t="shared" si="11"/>
        <v>2</v>
      </c>
      <c r="V28" s="61"/>
      <c r="W28" s="61">
        <v>2</v>
      </c>
      <c r="X28" s="61"/>
      <c r="Y28" s="61"/>
      <c r="Z28" s="61">
        <v>1</v>
      </c>
      <c r="AA28" s="61"/>
      <c r="AB28" s="61"/>
      <c r="AC28" s="61">
        <f t="shared" si="12"/>
        <v>2</v>
      </c>
      <c r="AD28" s="61"/>
      <c r="AE28" s="61">
        <v>2</v>
      </c>
      <c r="AF28" s="61"/>
      <c r="AG28" s="61"/>
      <c r="AH28" s="61">
        <v>1</v>
      </c>
      <c r="AI28" s="61"/>
      <c r="AJ28" s="61"/>
      <c r="AK28" s="61">
        <f t="shared" si="13"/>
        <v>2</v>
      </c>
      <c r="AL28" s="61"/>
      <c r="AM28" s="61">
        <v>2</v>
      </c>
      <c r="AN28" s="61"/>
      <c r="AO28" s="61"/>
      <c r="AP28" s="61">
        <v>1</v>
      </c>
      <c r="AQ28" s="61"/>
      <c r="AR28" s="61"/>
      <c r="AS28" s="61">
        <f t="shared" si="14"/>
        <v>2</v>
      </c>
      <c r="AT28" s="61"/>
      <c r="AU28" s="61">
        <v>2</v>
      </c>
      <c r="AV28" s="61"/>
      <c r="AW28" s="61"/>
      <c r="AX28" s="61">
        <v>1</v>
      </c>
    </row>
    <row r="29" spans="1:50" s="74" customFormat="1" ht="17.25" customHeight="1" x14ac:dyDescent="0.25">
      <c r="A29" s="99">
        <v>4</v>
      </c>
      <c r="B29" s="73" t="s">
        <v>127</v>
      </c>
      <c r="C29" s="78">
        <f t="shared" si="7"/>
        <v>2</v>
      </c>
      <c r="D29" s="76"/>
      <c r="E29" s="76">
        <v>2</v>
      </c>
      <c r="F29" s="76"/>
      <c r="G29" s="100">
        <f t="shared" si="8"/>
        <v>2</v>
      </c>
      <c r="H29" s="76"/>
      <c r="I29" s="76">
        <v>2</v>
      </c>
      <c r="J29" s="76"/>
      <c r="K29" s="61"/>
      <c r="L29" s="61"/>
      <c r="M29" s="61">
        <f t="shared" si="9"/>
        <v>2</v>
      </c>
      <c r="N29" s="61"/>
      <c r="O29" s="61">
        <v>2</v>
      </c>
      <c r="P29" s="61"/>
      <c r="Q29" s="61"/>
      <c r="R29" s="61">
        <v>0</v>
      </c>
      <c r="S29" s="61"/>
      <c r="T29" s="61"/>
      <c r="U29" s="61">
        <f t="shared" si="11"/>
        <v>2</v>
      </c>
      <c r="V29" s="61"/>
      <c r="W29" s="61">
        <v>2</v>
      </c>
      <c r="X29" s="61"/>
      <c r="Y29" s="61"/>
      <c r="Z29" s="61">
        <v>0</v>
      </c>
      <c r="AA29" s="61"/>
      <c r="AB29" s="61"/>
      <c r="AC29" s="61">
        <f t="shared" si="12"/>
        <v>2</v>
      </c>
      <c r="AD29" s="61"/>
      <c r="AE29" s="61">
        <v>2</v>
      </c>
      <c r="AF29" s="61"/>
      <c r="AG29" s="61"/>
      <c r="AH29" s="61">
        <v>0</v>
      </c>
      <c r="AI29" s="61"/>
      <c r="AJ29" s="61"/>
      <c r="AK29" s="61">
        <f t="shared" si="13"/>
        <v>2</v>
      </c>
      <c r="AL29" s="61"/>
      <c r="AM29" s="61">
        <v>2</v>
      </c>
      <c r="AN29" s="61"/>
      <c r="AO29" s="61"/>
      <c r="AP29" s="61">
        <v>0</v>
      </c>
      <c r="AQ29" s="61"/>
      <c r="AR29" s="61"/>
      <c r="AS29" s="61">
        <f t="shared" si="14"/>
        <v>2</v>
      </c>
      <c r="AT29" s="61"/>
      <c r="AU29" s="61">
        <v>2</v>
      </c>
      <c r="AV29" s="61"/>
      <c r="AW29" s="61"/>
      <c r="AX29" s="61">
        <v>0</v>
      </c>
    </row>
    <row r="30" spans="1:50" s="74" customFormat="1" ht="17.25" customHeight="1" x14ac:dyDescent="0.25">
      <c r="A30" s="99">
        <v>5</v>
      </c>
      <c r="B30" s="73" t="s">
        <v>128</v>
      </c>
      <c r="C30" s="78">
        <f t="shared" si="7"/>
        <v>1</v>
      </c>
      <c r="D30" s="76"/>
      <c r="E30" s="76">
        <v>1</v>
      </c>
      <c r="F30" s="76"/>
      <c r="G30" s="100">
        <f t="shared" si="8"/>
        <v>1</v>
      </c>
      <c r="H30" s="76"/>
      <c r="I30" s="76">
        <v>1</v>
      </c>
      <c r="J30" s="76"/>
      <c r="K30" s="61"/>
      <c r="L30" s="61"/>
      <c r="M30" s="61">
        <f t="shared" si="9"/>
        <v>2</v>
      </c>
      <c r="N30" s="61"/>
      <c r="O30" s="61">
        <v>2</v>
      </c>
      <c r="P30" s="61"/>
      <c r="Q30" s="61"/>
      <c r="R30" s="61">
        <v>1</v>
      </c>
      <c r="S30" s="61"/>
      <c r="T30" s="61"/>
      <c r="U30" s="61">
        <f t="shared" si="11"/>
        <v>2</v>
      </c>
      <c r="V30" s="61"/>
      <c r="W30" s="61">
        <v>2</v>
      </c>
      <c r="X30" s="61"/>
      <c r="Y30" s="61"/>
      <c r="Z30" s="61">
        <v>1</v>
      </c>
      <c r="AA30" s="61"/>
      <c r="AB30" s="61"/>
      <c r="AC30" s="61">
        <f t="shared" si="12"/>
        <v>2</v>
      </c>
      <c r="AD30" s="61"/>
      <c r="AE30" s="61">
        <v>2</v>
      </c>
      <c r="AF30" s="61"/>
      <c r="AG30" s="61"/>
      <c r="AH30" s="61">
        <v>1</v>
      </c>
      <c r="AI30" s="61"/>
      <c r="AJ30" s="61"/>
      <c r="AK30" s="61">
        <f t="shared" si="13"/>
        <v>2</v>
      </c>
      <c r="AL30" s="61"/>
      <c r="AM30" s="61">
        <v>2</v>
      </c>
      <c r="AN30" s="61"/>
      <c r="AO30" s="61"/>
      <c r="AP30" s="61">
        <v>1</v>
      </c>
      <c r="AQ30" s="61"/>
      <c r="AR30" s="61"/>
      <c r="AS30" s="61">
        <f t="shared" si="14"/>
        <v>2</v>
      </c>
      <c r="AT30" s="61"/>
      <c r="AU30" s="61">
        <v>2</v>
      </c>
      <c r="AV30" s="61"/>
      <c r="AW30" s="61"/>
      <c r="AX30" s="61">
        <v>1</v>
      </c>
    </row>
    <row r="31" spans="1:50" s="74" customFormat="1" ht="17.25" customHeight="1" x14ac:dyDescent="0.25">
      <c r="A31" s="99">
        <v>6</v>
      </c>
      <c r="B31" s="73" t="s">
        <v>129</v>
      </c>
      <c r="C31" s="78">
        <f t="shared" si="7"/>
        <v>3</v>
      </c>
      <c r="D31" s="76"/>
      <c r="E31" s="76">
        <v>3</v>
      </c>
      <c r="F31" s="76"/>
      <c r="G31" s="100">
        <f t="shared" si="8"/>
        <v>3</v>
      </c>
      <c r="H31" s="76"/>
      <c r="I31" s="76">
        <v>3</v>
      </c>
      <c r="J31" s="76"/>
      <c r="K31" s="61"/>
      <c r="L31" s="61"/>
      <c r="M31" s="61">
        <f t="shared" si="9"/>
        <v>3</v>
      </c>
      <c r="N31" s="61"/>
      <c r="O31" s="61">
        <v>3</v>
      </c>
      <c r="P31" s="61"/>
      <c r="Q31" s="61"/>
      <c r="R31" s="61">
        <v>0</v>
      </c>
      <c r="S31" s="61"/>
      <c r="T31" s="61"/>
      <c r="U31" s="61">
        <f t="shared" si="11"/>
        <v>3</v>
      </c>
      <c r="V31" s="61"/>
      <c r="W31" s="61">
        <v>3</v>
      </c>
      <c r="X31" s="61"/>
      <c r="Y31" s="61"/>
      <c r="Z31" s="61">
        <v>0</v>
      </c>
      <c r="AA31" s="61"/>
      <c r="AB31" s="61"/>
      <c r="AC31" s="61">
        <f t="shared" si="12"/>
        <v>3</v>
      </c>
      <c r="AD31" s="61"/>
      <c r="AE31" s="61">
        <v>3</v>
      </c>
      <c r="AF31" s="61"/>
      <c r="AG31" s="61"/>
      <c r="AH31" s="61">
        <v>0</v>
      </c>
      <c r="AI31" s="61"/>
      <c r="AJ31" s="61"/>
      <c r="AK31" s="61">
        <f t="shared" si="13"/>
        <v>3</v>
      </c>
      <c r="AL31" s="61"/>
      <c r="AM31" s="61">
        <v>3</v>
      </c>
      <c r="AN31" s="61"/>
      <c r="AO31" s="61"/>
      <c r="AP31" s="61">
        <v>0</v>
      </c>
      <c r="AQ31" s="61"/>
      <c r="AR31" s="61"/>
      <c r="AS31" s="61">
        <f t="shared" si="14"/>
        <v>3</v>
      </c>
      <c r="AT31" s="61"/>
      <c r="AU31" s="61">
        <v>3</v>
      </c>
      <c r="AV31" s="61"/>
      <c r="AW31" s="61"/>
      <c r="AX31" s="61">
        <v>0</v>
      </c>
    </row>
    <row r="32" spans="1:50" s="74" customFormat="1" ht="12.75" customHeight="1" x14ac:dyDescent="0.25">
      <c r="A32" s="99">
        <v>7</v>
      </c>
      <c r="B32" s="73" t="s">
        <v>162</v>
      </c>
      <c r="C32" s="78">
        <f t="shared" si="7"/>
        <v>2</v>
      </c>
      <c r="D32" s="76"/>
      <c r="E32" s="76"/>
      <c r="F32" s="76">
        <v>2</v>
      </c>
      <c r="G32" s="100">
        <f t="shared" si="8"/>
        <v>2</v>
      </c>
      <c r="H32" s="76"/>
      <c r="I32" s="76"/>
      <c r="J32" s="76">
        <v>2</v>
      </c>
      <c r="K32" s="61"/>
      <c r="L32" s="61"/>
      <c r="M32" s="61">
        <f t="shared" si="9"/>
        <v>8</v>
      </c>
      <c r="N32" s="61"/>
      <c r="O32" s="61"/>
      <c r="P32" s="61">
        <v>8</v>
      </c>
      <c r="Q32" s="61"/>
      <c r="R32" s="61">
        <v>2</v>
      </c>
      <c r="S32" s="61"/>
      <c r="T32" s="61"/>
      <c r="U32" s="61">
        <f t="shared" si="11"/>
        <v>8</v>
      </c>
      <c r="V32" s="61"/>
      <c r="W32" s="61"/>
      <c r="X32" s="61">
        <v>8</v>
      </c>
      <c r="Y32" s="61"/>
      <c r="Z32" s="61">
        <v>2</v>
      </c>
      <c r="AA32" s="61"/>
      <c r="AB32" s="61"/>
      <c r="AC32" s="61">
        <f t="shared" si="12"/>
        <v>8</v>
      </c>
      <c r="AD32" s="61"/>
      <c r="AE32" s="61"/>
      <c r="AF32" s="61">
        <v>8</v>
      </c>
      <c r="AG32" s="61"/>
      <c r="AH32" s="61">
        <v>2</v>
      </c>
      <c r="AI32" s="61"/>
      <c r="AJ32" s="61"/>
      <c r="AK32" s="61">
        <f t="shared" si="13"/>
        <v>8</v>
      </c>
      <c r="AL32" s="61"/>
      <c r="AM32" s="61"/>
      <c r="AN32" s="61">
        <v>8</v>
      </c>
      <c r="AO32" s="61"/>
      <c r="AP32" s="61">
        <v>2</v>
      </c>
      <c r="AQ32" s="61"/>
      <c r="AR32" s="61"/>
      <c r="AS32" s="61">
        <f t="shared" si="14"/>
        <v>8</v>
      </c>
      <c r="AT32" s="61"/>
      <c r="AU32" s="61"/>
      <c r="AV32" s="61">
        <v>8</v>
      </c>
      <c r="AW32" s="61"/>
      <c r="AX32" s="61">
        <v>2</v>
      </c>
    </row>
    <row r="33" spans="1:50" s="80" customFormat="1" ht="24" customHeight="1" x14ac:dyDescent="0.25">
      <c r="A33" s="59" t="s">
        <v>169</v>
      </c>
      <c r="B33" s="60" t="s">
        <v>160</v>
      </c>
      <c r="C33" s="106">
        <f>SUM(C34:C40)</f>
        <v>50</v>
      </c>
      <c r="D33" s="106">
        <v>3</v>
      </c>
      <c r="E33" s="106">
        <f t="shared" ref="E33:J33" si="27">SUM(E34:E40)</f>
        <v>47</v>
      </c>
      <c r="F33" s="106">
        <f t="shared" si="27"/>
        <v>3</v>
      </c>
      <c r="G33" s="106">
        <f t="shared" si="27"/>
        <v>48</v>
      </c>
      <c r="H33" s="106">
        <f t="shared" si="27"/>
        <v>0</v>
      </c>
      <c r="I33" s="106">
        <f t="shared" si="27"/>
        <v>45</v>
      </c>
      <c r="J33" s="106">
        <f t="shared" si="27"/>
        <v>3</v>
      </c>
      <c r="K33" s="62">
        <v>33</v>
      </c>
      <c r="L33" s="62">
        <v>1060</v>
      </c>
      <c r="M33" s="62">
        <f>SUM(M34:M40)</f>
        <v>59</v>
      </c>
      <c r="N33" s="62">
        <v>3</v>
      </c>
      <c r="O33" s="62">
        <f t="shared" ref="O33:R33" si="28">SUM(O34:O40)</f>
        <v>51</v>
      </c>
      <c r="P33" s="62">
        <f t="shared" si="28"/>
        <v>8</v>
      </c>
      <c r="Q33" s="62">
        <f t="shared" si="28"/>
        <v>2</v>
      </c>
      <c r="R33" s="62">
        <f t="shared" si="28"/>
        <v>8</v>
      </c>
      <c r="S33" s="62">
        <v>33</v>
      </c>
      <c r="T33" s="62">
        <v>1069</v>
      </c>
      <c r="U33" s="62">
        <f>SUM(U34:U40)</f>
        <v>59</v>
      </c>
      <c r="V33" s="62">
        <v>3</v>
      </c>
      <c r="W33" s="62">
        <f t="shared" ref="W33:Z33" si="29">SUM(W34:W40)</f>
        <v>51</v>
      </c>
      <c r="X33" s="62">
        <f t="shared" si="29"/>
        <v>8</v>
      </c>
      <c r="Y33" s="62">
        <f t="shared" si="29"/>
        <v>1</v>
      </c>
      <c r="Z33" s="62">
        <f t="shared" si="29"/>
        <v>9</v>
      </c>
      <c r="AA33" s="62">
        <v>32</v>
      </c>
      <c r="AB33" s="62">
        <v>997</v>
      </c>
      <c r="AC33" s="62">
        <f>SUM(AC34:AC40)</f>
        <v>58</v>
      </c>
      <c r="AD33" s="62">
        <v>3</v>
      </c>
      <c r="AE33" s="62">
        <f t="shared" ref="AE33:AH33" si="30">SUM(AE34:AE40)</f>
        <v>50</v>
      </c>
      <c r="AF33" s="62">
        <f t="shared" si="30"/>
        <v>8</v>
      </c>
      <c r="AG33" s="62">
        <f t="shared" si="30"/>
        <v>1</v>
      </c>
      <c r="AH33" s="62">
        <f t="shared" si="30"/>
        <v>8</v>
      </c>
      <c r="AI33" s="59">
        <v>30</v>
      </c>
      <c r="AJ33" s="59">
        <v>926</v>
      </c>
      <c r="AK33" s="62">
        <f>SUM(AK34:AK40)</f>
        <v>55</v>
      </c>
      <c r="AL33" s="62">
        <v>3</v>
      </c>
      <c r="AM33" s="62">
        <f t="shared" ref="AM33:AP33" si="31">SUM(AM34:AM40)</f>
        <v>47</v>
      </c>
      <c r="AN33" s="62">
        <f t="shared" si="31"/>
        <v>8</v>
      </c>
      <c r="AO33" s="62">
        <f t="shared" si="31"/>
        <v>1</v>
      </c>
      <c r="AP33" s="62">
        <f t="shared" si="31"/>
        <v>6</v>
      </c>
      <c r="AQ33" s="62">
        <v>28</v>
      </c>
      <c r="AR33" s="62">
        <v>858</v>
      </c>
      <c r="AS33" s="62">
        <f>SUM(AS34:AS40)</f>
        <v>53</v>
      </c>
      <c r="AT33" s="62">
        <v>3</v>
      </c>
      <c r="AU33" s="62">
        <f t="shared" ref="AU33:AX33" si="32">SUM(AU34:AU40)</f>
        <v>45</v>
      </c>
      <c r="AV33" s="62">
        <f t="shared" si="32"/>
        <v>8</v>
      </c>
      <c r="AW33" s="62">
        <f t="shared" si="32"/>
        <v>2</v>
      </c>
      <c r="AX33" s="62">
        <f t="shared" si="32"/>
        <v>6</v>
      </c>
    </row>
    <row r="34" spans="1:50" s="74" customFormat="1" ht="17.25" customHeight="1" x14ac:dyDescent="0.25">
      <c r="A34" s="99">
        <v>1</v>
      </c>
      <c r="B34" s="73" t="s">
        <v>124</v>
      </c>
      <c r="C34" s="78">
        <f t="shared" si="7"/>
        <v>38</v>
      </c>
      <c r="D34" s="76"/>
      <c r="E34" s="76">
        <v>38</v>
      </c>
      <c r="F34" s="76"/>
      <c r="G34" s="100">
        <f t="shared" si="8"/>
        <v>36</v>
      </c>
      <c r="H34" s="77"/>
      <c r="I34" s="76">
        <v>36</v>
      </c>
      <c r="J34" s="61"/>
      <c r="K34" s="61"/>
      <c r="L34" s="61"/>
      <c r="M34" s="61">
        <f t="shared" si="9"/>
        <v>39</v>
      </c>
      <c r="N34" s="61"/>
      <c r="O34" s="61">
        <v>39</v>
      </c>
      <c r="P34" s="61"/>
      <c r="Q34" s="61">
        <v>2</v>
      </c>
      <c r="R34" s="61">
        <v>4</v>
      </c>
      <c r="S34" s="61"/>
      <c r="T34" s="61"/>
      <c r="U34" s="61">
        <f t="shared" si="11"/>
        <v>39</v>
      </c>
      <c r="V34" s="61"/>
      <c r="W34" s="61">
        <v>39</v>
      </c>
      <c r="X34" s="61"/>
      <c r="Y34" s="61">
        <v>1</v>
      </c>
      <c r="Z34" s="61">
        <v>5</v>
      </c>
      <c r="AA34" s="61"/>
      <c r="AB34" s="61"/>
      <c r="AC34" s="61">
        <f t="shared" si="12"/>
        <v>38</v>
      </c>
      <c r="AD34" s="61"/>
      <c r="AE34" s="61">
        <v>38</v>
      </c>
      <c r="AF34" s="61"/>
      <c r="AG34" s="61">
        <v>1</v>
      </c>
      <c r="AH34" s="61">
        <v>4</v>
      </c>
      <c r="AI34" s="61"/>
      <c r="AJ34" s="61"/>
      <c r="AK34" s="61">
        <f t="shared" si="13"/>
        <v>35</v>
      </c>
      <c r="AL34" s="61"/>
      <c r="AM34" s="61">
        <v>35</v>
      </c>
      <c r="AN34" s="61"/>
      <c r="AO34" s="61">
        <v>1</v>
      </c>
      <c r="AP34" s="61">
        <v>2</v>
      </c>
      <c r="AQ34" s="61"/>
      <c r="AR34" s="61"/>
      <c r="AS34" s="61">
        <f t="shared" si="14"/>
        <v>33</v>
      </c>
      <c r="AT34" s="61"/>
      <c r="AU34" s="61">
        <v>33</v>
      </c>
      <c r="AV34" s="61"/>
      <c r="AW34" s="61">
        <v>2</v>
      </c>
      <c r="AX34" s="61">
        <v>2</v>
      </c>
    </row>
    <row r="35" spans="1:50" s="74" customFormat="1" ht="17.25" customHeight="1" x14ac:dyDescent="0.25">
      <c r="A35" s="99">
        <v>2</v>
      </c>
      <c r="B35" s="73" t="s">
        <v>125</v>
      </c>
      <c r="C35" s="78">
        <f t="shared" si="7"/>
        <v>0</v>
      </c>
      <c r="D35" s="76"/>
      <c r="E35" s="76">
        <v>0</v>
      </c>
      <c r="F35" s="76"/>
      <c r="G35" s="100">
        <f t="shared" si="8"/>
        <v>0</v>
      </c>
      <c r="H35" s="77"/>
      <c r="I35" s="76">
        <v>0</v>
      </c>
      <c r="J35" s="61"/>
      <c r="K35" s="61"/>
      <c r="L35" s="61"/>
      <c r="M35" s="61">
        <f t="shared" si="9"/>
        <v>2</v>
      </c>
      <c r="N35" s="61"/>
      <c r="O35" s="61">
        <v>2</v>
      </c>
      <c r="P35" s="61"/>
      <c r="Q35" s="61"/>
      <c r="R35" s="61">
        <v>2</v>
      </c>
      <c r="S35" s="61"/>
      <c r="T35" s="61"/>
      <c r="U35" s="61">
        <f t="shared" si="11"/>
        <v>2</v>
      </c>
      <c r="V35" s="61"/>
      <c r="W35" s="61">
        <v>2</v>
      </c>
      <c r="X35" s="61"/>
      <c r="Y35" s="61"/>
      <c r="Z35" s="61">
        <v>2</v>
      </c>
      <c r="AA35" s="61"/>
      <c r="AB35" s="61"/>
      <c r="AC35" s="61">
        <f t="shared" si="12"/>
        <v>2</v>
      </c>
      <c r="AD35" s="61"/>
      <c r="AE35" s="61">
        <v>2</v>
      </c>
      <c r="AF35" s="61"/>
      <c r="AG35" s="61"/>
      <c r="AH35" s="61">
        <v>2</v>
      </c>
      <c r="AI35" s="61"/>
      <c r="AJ35" s="61"/>
      <c r="AK35" s="61">
        <f t="shared" si="13"/>
        <v>2</v>
      </c>
      <c r="AL35" s="61"/>
      <c r="AM35" s="61">
        <v>2</v>
      </c>
      <c r="AN35" s="61"/>
      <c r="AO35" s="61"/>
      <c r="AP35" s="61">
        <v>2</v>
      </c>
      <c r="AQ35" s="61"/>
      <c r="AR35" s="61"/>
      <c r="AS35" s="61">
        <f t="shared" si="14"/>
        <v>2</v>
      </c>
      <c r="AT35" s="61"/>
      <c r="AU35" s="61">
        <v>2</v>
      </c>
      <c r="AV35" s="61"/>
      <c r="AW35" s="61"/>
      <c r="AX35" s="61">
        <v>2</v>
      </c>
    </row>
    <row r="36" spans="1:50" s="74" customFormat="1" ht="17.25" customHeight="1" x14ac:dyDescent="0.25">
      <c r="A36" s="99">
        <v>3</v>
      </c>
      <c r="B36" s="73" t="s">
        <v>126</v>
      </c>
      <c r="C36" s="78">
        <f t="shared" si="7"/>
        <v>2</v>
      </c>
      <c r="D36" s="76"/>
      <c r="E36" s="76">
        <v>2</v>
      </c>
      <c r="F36" s="76"/>
      <c r="G36" s="100">
        <f t="shared" si="8"/>
        <v>2</v>
      </c>
      <c r="H36" s="77"/>
      <c r="I36" s="76">
        <v>2</v>
      </c>
      <c r="J36" s="61"/>
      <c r="K36" s="61"/>
      <c r="L36" s="61"/>
      <c r="M36" s="61">
        <f t="shared" si="9"/>
        <v>2</v>
      </c>
      <c r="N36" s="61"/>
      <c r="O36" s="61">
        <v>2</v>
      </c>
      <c r="P36" s="61"/>
      <c r="Q36" s="61"/>
      <c r="R36" s="61">
        <v>1</v>
      </c>
      <c r="S36" s="61"/>
      <c r="T36" s="61"/>
      <c r="U36" s="61">
        <f t="shared" si="11"/>
        <v>2</v>
      </c>
      <c r="V36" s="61"/>
      <c r="W36" s="61">
        <v>2</v>
      </c>
      <c r="X36" s="61"/>
      <c r="Y36" s="61"/>
      <c r="Z36" s="61">
        <v>1</v>
      </c>
      <c r="AA36" s="61"/>
      <c r="AB36" s="61"/>
      <c r="AC36" s="61">
        <f t="shared" si="12"/>
        <v>2</v>
      </c>
      <c r="AD36" s="61"/>
      <c r="AE36" s="61">
        <v>2</v>
      </c>
      <c r="AF36" s="61"/>
      <c r="AG36" s="61"/>
      <c r="AH36" s="61">
        <v>1</v>
      </c>
      <c r="AI36" s="61"/>
      <c r="AJ36" s="61"/>
      <c r="AK36" s="61">
        <f t="shared" si="13"/>
        <v>2</v>
      </c>
      <c r="AL36" s="61"/>
      <c r="AM36" s="61">
        <v>2</v>
      </c>
      <c r="AN36" s="61"/>
      <c r="AO36" s="61"/>
      <c r="AP36" s="61">
        <v>1</v>
      </c>
      <c r="AQ36" s="61"/>
      <c r="AR36" s="61"/>
      <c r="AS36" s="61">
        <f t="shared" si="14"/>
        <v>2</v>
      </c>
      <c r="AT36" s="61"/>
      <c r="AU36" s="61">
        <v>2</v>
      </c>
      <c r="AV36" s="61"/>
      <c r="AW36" s="61"/>
      <c r="AX36" s="61">
        <v>1</v>
      </c>
    </row>
    <row r="37" spans="1:50" s="74" customFormat="1" ht="17.25" customHeight="1" x14ac:dyDescent="0.25">
      <c r="A37" s="99">
        <v>4</v>
      </c>
      <c r="B37" s="73" t="s">
        <v>127</v>
      </c>
      <c r="C37" s="78">
        <f t="shared" si="7"/>
        <v>2</v>
      </c>
      <c r="D37" s="76"/>
      <c r="E37" s="76">
        <v>2</v>
      </c>
      <c r="F37" s="76"/>
      <c r="G37" s="100">
        <f t="shared" si="8"/>
        <v>2</v>
      </c>
      <c r="H37" s="77"/>
      <c r="I37" s="76">
        <v>2</v>
      </c>
      <c r="J37" s="61"/>
      <c r="K37" s="61"/>
      <c r="L37" s="61"/>
      <c r="M37" s="61">
        <f t="shared" si="9"/>
        <v>3</v>
      </c>
      <c r="N37" s="61"/>
      <c r="O37" s="61">
        <v>3</v>
      </c>
      <c r="P37" s="61"/>
      <c r="Q37" s="61"/>
      <c r="R37" s="61">
        <v>1</v>
      </c>
      <c r="S37" s="61"/>
      <c r="T37" s="61"/>
      <c r="U37" s="61">
        <f t="shared" si="11"/>
        <v>3</v>
      </c>
      <c r="V37" s="61"/>
      <c r="W37" s="61">
        <v>3</v>
      </c>
      <c r="X37" s="61"/>
      <c r="Y37" s="61"/>
      <c r="Z37" s="61">
        <v>1</v>
      </c>
      <c r="AA37" s="61"/>
      <c r="AB37" s="61"/>
      <c r="AC37" s="61">
        <f t="shared" si="12"/>
        <v>3</v>
      </c>
      <c r="AD37" s="61"/>
      <c r="AE37" s="61">
        <v>3</v>
      </c>
      <c r="AF37" s="61"/>
      <c r="AG37" s="61"/>
      <c r="AH37" s="61">
        <v>1</v>
      </c>
      <c r="AI37" s="61"/>
      <c r="AJ37" s="61"/>
      <c r="AK37" s="61">
        <f t="shared" si="13"/>
        <v>3</v>
      </c>
      <c r="AL37" s="61"/>
      <c r="AM37" s="61">
        <v>3</v>
      </c>
      <c r="AN37" s="61"/>
      <c r="AO37" s="61"/>
      <c r="AP37" s="61">
        <v>1</v>
      </c>
      <c r="AQ37" s="61"/>
      <c r="AR37" s="61"/>
      <c r="AS37" s="61">
        <f t="shared" si="14"/>
        <v>3</v>
      </c>
      <c r="AT37" s="61"/>
      <c r="AU37" s="61">
        <v>3</v>
      </c>
      <c r="AV37" s="61"/>
      <c r="AW37" s="61"/>
      <c r="AX37" s="61">
        <v>1</v>
      </c>
    </row>
    <row r="38" spans="1:50" s="74" customFormat="1" ht="17.25" customHeight="1" x14ac:dyDescent="0.25">
      <c r="A38" s="99">
        <v>5</v>
      </c>
      <c r="B38" s="73" t="s">
        <v>128</v>
      </c>
      <c r="C38" s="78">
        <f t="shared" si="7"/>
        <v>2</v>
      </c>
      <c r="D38" s="76"/>
      <c r="E38" s="76">
        <v>2</v>
      </c>
      <c r="F38" s="76"/>
      <c r="G38" s="100">
        <f t="shared" si="8"/>
        <v>2</v>
      </c>
      <c r="H38" s="77"/>
      <c r="I38" s="76">
        <v>2</v>
      </c>
      <c r="J38" s="61"/>
      <c r="K38" s="61"/>
      <c r="L38" s="61"/>
      <c r="M38" s="61">
        <f t="shared" si="9"/>
        <v>2</v>
      </c>
      <c r="N38" s="61"/>
      <c r="O38" s="61">
        <v>2</v>
      </c>
      <c r="P38" s="61"/>
      <c r="Q38" s="61"/>
      <c r="R38" s="61"/>
      <c r="S38" s="61"/>
      <c r="T38" s="61"/>
      <c r="U38" s="61">
        <f t="shared" si="11"/>
        <v>2</v>
      </c>
      <c r="V38" s="61"/>
      <c r="W38" s="61">
        <v>2</v>
      </c>
      <c r="X38" s="61"/>
      <c r="Y38" s="61"/>
      <c r="Z38" s="61"/>
      <c r="AA38" s="61"/>
      <c r="AB38" s="61"/>
      <c r="AC38" s="61">
        <f t="shared" si="12"/>
        <v>2</v>
      </c>
      <c r="AD38" s="61"/>
      <c r="AE38" s="61">
        <v>2</v>
      </c>
      <c r="AF38" s="61"/>
      <c r="AG38" s="61"/>
      <c r="AH38" s="61"/>
      <c r="AI38" s="61"/>
      <c r="AJ38" s="61"/>
      <c r="AK38" s="61">
        <f t="shared" si="13"/>
        <v>2</v>
      </c>
      <c r="AL38" s="61"/>
      <c r="AM38" s="61">
        <v>2</v>
      </c>
      <c r="AN38" s="61"/>
      <c r="AO38" s="61"/>
      <c r="AP38" s="61"/>
      <c r="AQ38" s="61"/>
      <c r="AR38" s="61"/>
      <c r="AS38" s="61">
        <f t="shared" si="14"/>
        <v>2</v>
      </c>
      <c r="AT38" s="61"/>
      <c r="AU38" s="61">
        <v>2</v>
      </c>
      <c r="AV38" s="61"/>
      <c r="AW38" s="61"/>
      <c r="AX38" s="61"/>
    </row>
    <row r="39" spans="1:50" s="74" customFormat="1" ht="17.25" customHeight="1" x14ac:dyDescent="0.25">
      <c r="A39" s="99">
        <v>6</v>
      </c>
      <c r="B39" s="73" t="s">
        <v>129</v>
      </c>
      <c r="C39" s="78">
        <f t="shared" si="7"/>
        <v>3</v>
      </c>
      <c r="D39" s="76"/>
      <c r="E39" s="76">
        <v>3</v>
      </c>
      <c r="F39" s="76"/>
      <c r="G39" s="100">
        <f t="shared" si="8"/>
        <v>3</v>
      </c>
      <c r="H39" s="77"/>
      <c r="I39" s="76">
        <v>3</v>
      </c>
      <c r="J39" s="61"/>
      <c r="K39" s="61"/>
      <c r="L39" s="61"/>
      <c r="M39" s="61">
        <f t="shared" si="9"/>
        <v>3</v>
      </c>
      <c r="N39" s="61"/>
      <c r="O39" s="61">
        <v>3</v>
      </c>
      <c r="P39" s="61"/>
      <c r="Q39" s="61"/>
      <c r="R39" s="61"/>
      <c r="S39" s="61"/>
      <c r="T39" s="61"/>
      <c r="U39" s="61">
        <f t="shared" si="11"/>
        <v>3</v>
      </c>
      <c r="V39" s="61"/>
      <c r="W39" s="61">
        <v>3</v>
      </c>
      <c r="X39" s="61"/>
      <c r="Y39" s="61"/>
      <c r="Z39" s="61"/>
      <c r="AA39" s="61"/>
      <c r="AB39" s="61"/>
      <c r="AC39" s="61">
        <f t="shared" si="12"/>
        <v>3</v>
      </c>
      <c r="AD39" s="61"/>
      <c r="AE39" s="61">
        <v>3</v>
      </c>
      <c r="AF39" s="61"/>
      <c r="AG39" s="61"/>
      <c r="AH39" s="61"/>
      <c r="AI39" s="61"/>
      <c r="AJ39" s="61"/>
      <c r="AK39" s="61">
        <f t="shared" si="13"/>
        <v>3</v>
      </c>
      <c r="AL39" s="61"/>
      <c r="AM39" s="61">
        <v>3</v>
      </c>
      <c r="AN39" s="61"/>
      <c r="AO39" s="61"/>
      <c r="AP39" s="61"/>
      <c r="AQ39" s="61"/>
      <c r="AR39" s="61"/>
      <c r="AS39" s="61">
        <f t="shared" si="14"/>
        <v>3</v>
      </c>
      <c r="AT39" s="61"/>
      <c r="AU39" s="61">
        <v>3</v>
      </c>
      <c r="AV39" s="61"/>
      <c r="AW39" s="61"/>
      <c r="AX39" s="61"/>
    </row>
    <row r="40" spans="1:50" s="74" customFormat="1" ht="17.25" customHeight="1" x14ac:dyDescent="0.25">
      <c r="A40" s="99">
        <v>7</v>
      </c>
      <c r="B40" s="73" t="s">
        <v>162</v>
      </c>
      <c r="C40" s="78">
        <f t="shared" si="7"/>
        <v>3</v>
      </c>
      <c r="D40" s="76"/>
      <c r="E40" s="76"/>
      <c r="F40" s="76">
        <v>3</v>
      </c>
      <c r="G40" s="100">
        <f t="shared" si="8"/>
        <v>3</v>
      </c>
      <c r="H40" s="77"/>
      <c r="I40" s="76"/>
      <c r="J40" s="61">
        <v>3</v>
      </c>
      <c r="K40" s="61"/>
      <c r="L40" s="61"/>
      <c r="M40" s="61">
        <f t="shared" si="9"/>
        <v>8</v>
      </c>
      <c r="N40" s="61"/>
      <c r="O40" s="61"/>
      <c r="P40" s="61">
        <v>8</v>
      </c>
      <c r="Q40" s="61"/>
      <c r="R40" s="61"/>
      <c r="S40" s="61"/>
      <c r="T40" s="61"/>
      <c r="U40" s="61">
        <f t="shared" si="11"/>
        <v>8</v>
      </c>
      <c r="V40" s="61"/>
      <c r="W40" s="61"/>
      <c r="X40" s="61">
        <v>8</v>
      </c>
      <c r="Y40" s="61"/>
      <c r="Z40" s="61"/>
      <c r="AA40" s="61"/>
      <c r="AB40" s="61"/>
      <c r="AC40" s="61">
        <f t="shared" si="12"/>
        <v>8</v>
      </c>
      <c r="AD40" s="61"/>
      <c r="AE40" s="61"/>
      <c r="AF40" s="61">
        <v>8</v>
      </c>
      <c r="AG40" s="61"/>
      <c r="AH40" s="61"/>
      <c r="AI40" s="61"/>
      <c r="AJ40" s="61"/>
      <c r="AK40" s="61">
        <f t="shared" si="13"/>
        <v>8</v>
      </c>
      <c r="AL40" s="61"/>
      <c r="AM40" s="61"/>
      <c r="AN40" s="61">
        <v>8</v>
      </c>
      <c r="AO40" s="61"/>
      <c r="AP40" s="61"/>
      <c r="AQ40" s="61"/>
      <c r="AR40" s="61"/>
      <c r="AS40" s="61">
        <f t="shared" si="14"/>
        <v>8</v>
      </c>
      <c r="AT40" s="61"/>
      <c r="AU40" s="61"/>
      <c r="AV40" s="61">
        <v>8</v>
      </c>
      <c r="AW40" s="61"/>
      <c r="AX40" s="61"/>
    </row>
    <row r="41" spans="1:50" s="80" customFormat="1" ht="27.75" customHeight="1" x14ac:dyDescent="0.25">
      <c r="A41" s="59" t="s">
        <v>170</v>
      </c>
      <c r="B41" s="60" t="s">
        <v>163</v>
      </c>
      <c r="C41" s="106">
        <f>SUM(C42:C47)</f>
        <v>25</v>
      </c>
      <c r="D41" s="106">
        <f t="shared" ref="D41:J41" si="33">SUM(D42:D47)</f>
        <v>1</v>
      </c>
      <c r="E41" s="106">
        <f t="shared" si="33"/>
        <v>24</v>
      </c>
      <c r="F41" s="106">
        <f t="shared" si="33"/>
        <v>0</v>
      </c>
      <c r="G41" s="106">
        <f t="shared" si="33"/>
        <v>25</v>
      </c>
      <c r="H41" s="106">
        <f t="shared" si="33"/>
        <v>1</v>
      </c>
      <c r="I41" s="106">
        <f t="shared" si="33"/>
        <v>24</v>
      </c>
      <c r="J41" s="106">
        <f t="shared" si="33"/>
        <v>0</v>
      </c>
      <c r="K41" s="62">
        <v>15</v>
      </c>
      <c r="L41" s="62">
        <v>531</v>
      </c>
      <c r="M41" s="62">
        <f>SUM(M42:M47)</f>
        <v>24</v>
      </c>
      <c r="N41" s="62">
        <f t="shared" ref="N41:R41" si="34">SUM(N42:N47)</f>
        <v>1</v>
      </c>
      <c r="O41" s="62">
        <f t="shared" si="34"/>
        <v>23</v>
      </c>
      <c r="P41" s="62">
        <f t="shared" si="34"/>
        <v>0</v>
      </c>
      <c r="Q41" s="62">
        <f t="shared" si="34"/>
        <v>2</v>
      </c>
      <c r="R41" s="62">
        <f t="shared" si="34"/>
        <v>2</v>
      </c>
      <c r="S41" s="62">
        <v>15</v>
      </c>
      <c r="T41" s="62">
        <v>501</v>
      </c>
      <c r="U41" s="62">
        <f>SUM(U42:U47)</f>
        <v>24</v>
      </c>
      <c r="V41" s="62">
        <f t="shared" ref="V41:Z41" si="35">SUM(V42:V47)</f>
        <v>1</v>
      </c>
      <c r="W41" s="62">
        <f t="shared" si="35"/>
        <v>23</v>
      </c>
      <c r="X41" s="62">
        <f t="shared" si="35"/>
        <v>0</v>
      </c>
      <c r="Y41" s="62">
        <f t="shared" si="35"/>
        <v>1</v>
      </c>
      <c r="Z41" s="62">
        <f t="shared" si="35"/>
        <v>3</v>
      </c>
      <c r="AA41" s="62">
        <v>15</v>
      </c>
      <c r="AB41" s="62">
        <v>458</v>
      </c>
      <c r="AC41" s="62">
        <f>SUM(AC42:AC47)</f>
        <v>24</v>
      </c>
      <c r="AD41" s="62">
        <f t="shared" ref="AD41:AH41" si="36">SUM(AD42:AD47)</f>
        <v>1</v>
      </c>
      <c r="AE41" s="62">
        <f t="shared" si="36"/>
        <v>23</v>
      </c>
      <c r="AF41" s="62">
        <f t="shared" si="36"/>
        <v>0</v>
      </c>
      <c r="AG41" s="62">
        <f t="shared" si="36"/>
        <v>0</v>
      </c>
      <c r="AH41" s="62">
        <f t="shared" si="36"/>
        <v>3</v>
      </c>
      <c r="AI41" s="62">
        <v>15</v>
      </c>
      <c r="AJ41" s="62">
        <v>450</v>
      </c>
      <c r="AK41" s="62">
        <f>SUM(AK42:AK47)</f>
        <v>24</v>
      </c>
      <c r="AL41" s="62">
        <f t="shared" ref="AL41:AP41" si="37">SUM(AL42:AL47)</f>
        <v>1</v>
      </c>
      <c r="AM41" s="62">
        <f t="shared" si="37"/>
        <v>23</v>
      </c>
      <c r="AN41" s="62">
        <f t="shared" si="37"/>
        <v>0</v>
      </c>
      <c r="AO41" s="62">
        <f t="shared" si="37"/>
        <v>0</v>
      </c>
      <c r="AP41" s="62">
        <f t="shared" si="37"/>
        <v>3</v>
      </c>
      <c r="AQ41" s="62">
        <v>15</v>
      </c>
      <c r="AR41" s="62">
        <v>455</v>
      </c>
      <c r="AS41" s="62">
        <f>SUM(AS42:AS47)</f>
        <v>24</v>
      </c>
      <c r="AT41" s="62">
        <f t="shared" ref="AT41:AX41" si="38">SUM(AT42:AT47)</f>
        <v>1</v>
      </c>
      <c r="AU41" s="62">
        <f t="shared" si="38"/>
        <v>23</v>
      </c>
      <c r="AV41" s="62">
        <f t="shared" si="38"/>
        <v>0</v>
      </c>
      <c r="AW41" s="62">
        <f t="shared" si="38"/>
        <v>0</v>
      </c>
      <c r="AX41" s="62">
        <f t="shared" si="38"/>
        <v>3</v>
      </c>
    </row>
    <row r="42" spans="1:50" s="74" customFormat="1" ht="17.25" customHeight="1" x14ac:dyDescent="0.25">
      <c r="A42" s="99">
        <v>1</v>
      </c>
      <c r="B42" s="73" t="s">
        <v>124</v>
      </c>
      <c r="C42" s="78">
        <f t="shared" si="7"/>
        <v>18</v>
      </c>
      <c r="D42" s="76">
        <v>1</v>
      </c>
      <c r="E42" s="76">
        <v>17</v>
      </c>
      <c r="F42" s="76"/>
      <c r="G42" s="100">
        <f t="shared" si="8"/>
        <v>18</v>
      </c>
      <c r="H42" s="76">
        <v>1</v>
      </c>
      <c r="I42" s="76">
        <v>17</v>
      </c>
      <c r="J42" s="61"/>
      <c r="K42" s="61"/>
      <c r="L42" s="61"/>
      <c r="M42" s="61">
        <f t="shared" si="9"/>
        <v>18</v>
      </c>
      <c r="N42" s="76">
        <v>1</v>
      </c>
      <c r="O42" s="76">
        <v>17</v>
      </c>
      <c r="P42" s="61"/>
      <c r="Q42" s="61">
        <v>2</v>
      </c>
      <c r="R42" s="61">
        <v>2</v>
      </c>
      <c r="S42" s="61"/>
      <c r="T42" s="61"/>
      <c r="U42" s="61">
        <f t="shared" si="11"/>
        <v>18</v>
      </c>
      <c r="V42" s="76">
        <v>1</v>
      </c>
      <c r="W42" s="76">
        <v>17</v>
      </c>
      <c r="X42" s="61"/>
      <c r="Y42" s="61">
        <v>1</v>
      </c>
      <c r="Z42" s="61">
        <v>3</v>
      </c>
      <c r="AA42" s="61"/>
      <c r="AB42" s="61"/>
      <c r="AC42" s="61">
        <f t="shared" si="12"/>
        <v>18</v>
      </c>
      <c r="AD42" s="76">
        <v>1</v>
      </c>
      <c r="AE42" s="76">
        <v>17</v>
      </c>
      <c r="AF42" s="61"/>
      <c r="AG42" s="61"/>
      <c r="AH42" s="61">
        <v>3</v>
      </c>
      <c r="AI42" s="61"/>
      <c r="AJ42" s="61"/>
      <c r="AK42" s="61">
        <f t="shared" si="13"/>
        <v>18</v>
      </c>
      <c r="AL42" s="76">
        <v>1</v>
      </c>
      <c r="AM42" s="76">
        <v>17</v>
      </c>
      <c r="AN42" s="61"/>
      <c r="AO42" s="61"/>
      <c r="AP42" s="61">
        <v>3</v>
      </c>
      <c r="AQ42" s="61"/>
      <c r="AR42" s="61"/>
      <c r="AS42" s="61">
        <f t="shared" si="14"/>
        <v>18</v>
      </c>
      <c r="AT42" s="76">
        <v>1</v>
      </c>
      <c r="AU42" s="76">
        <v>17</v>
      </c>
      <c r="AV42" s="61"/>
      <c r="AW42" s="61"/>
      <c r="AX42" s="61">
        <v>3</v>
      </c>
    </row>
    <row r="43" spans="1:50" s="74" customFormat="1" ht="17.25" customHeight="1" x14ac:dyDescent="0.25">
      <c r="A43" s="99">
        <v>2</v>
      </c>
      <c r="B43" s="73" t="s">
        <v>125</v>
      </c>
      <c r="C43" s="78">
        <f t="shared" si="7"/>
        <v>1</v>
      </c>
      <c r="D43" s="76"/>
      <c r="E43" s="76">
        <v>1</v>
      </c>
      <c r="F43" s="76"/>
      <c r="G43" s="100">
        <f t="shared" si="8"/>
        <v>1</v>
      </c>
      <c r="H43" s="76"/>
      <c r="I43" s="76">
        <v>1</v>
      </c>
      <c r="J43" s="61"/>
      <c r="K43" s="61"/>
      <c r="L43" s="61"/>
      <c r="M43" s="61">
        <f t="shared" si="9"/>
        <v>1</v>
      </c>
      <c r="N43" s="76"/>
      <c r="O43" s="76">
        <v>1</v>
      </c>
      <c r="P43" s="61"/>
      <c r="Q43" s="61"/>
      <c r="R43" s="61"/>
      <c r="S43" s="61"/>
      <c r="T43" s="61"/>
      <c r="U43" s="61">
        <f t="shared" si="11"/>
        <v>1</v>
      </c>
      <c r="V43" s="76"/>
      <c r="W43" s="76">
        <v>1</v>
      </c>
      <c r="X43" s="61"/>
      <c r="Y43" s="61"/>
      <c r="Z43" s="61"/>
      <c r="AA43" s="61"/>
      <c r="AB43" s="61"/>
      <c r="AC43" s="61">
        <f t="shared" si="12"/>
        <v>1</v>
      </c>
      <c r="AD43" s="76"/>
      <c r="AE43" s="76">
        <v>1</v>
      </c>
      <c r="AF43" s="61"/>
      <c r="AG43" s="61"/>
      <c r="AH43" s="61"/>
      <c r="AI43" s="61"/>
      <c r="AJ43" s="61"/>
      <c r="AK43" s="61">
        <f t="shared" si="13"/>
        <v>1</v>
      </c>
      <c r="AL43" s="76"/>
      <c r="AM43" s="76">
        <v>1</v>
      </c>
      <c r="AN43" s="61"/>
      <c r="AO43" s="61"/>
      <c r="AP43" s="61"/>
      <c r="AQ43" s="61"/>
      <c r="AR43" s="61"/>
      <c r="AS43" s="61">
        <f t="shared" si="14"/>
        <v>1</v>
      </c>
      <c r="AT43" s="76"/>
      <c r="AU43" s="76">
        <v>1</v>
      </c>
      <c r="AV43" s="61"/>
      <c r="AW43" s="61"/>
      <c r="AX43" s="61"/>
    </row>
    <row r="44" spans="1:50" s="74" customFormat="1" ht="17.25" customHeight="1" x14ac:dyDescent="0.25">
      <c r="A44" s="99">
        <v>3</v>
      </c>
      <c r="B44" s="73" t="s">
        <v>126</v>
      </c>
      <c r="C44" s="78">
        <f t="shared" si="7"/>
        <v>1</v>
      </c>
      <c r="D44" s="76"/>
      <c r="E44" s="76">
        <v>1</v>
      </c>
      <c r="F44" s="76"/>
      <c r="G44" s="100">
        <f t="shared" si="8"/>
        <v>1</v>
      </c>
      <c r="H44" s="76"/>
      <c r="I44" s="76">
        <v>1</v>
      </c>
      <c r="J44" s="61"/>
      <c r="K44" s="61"/>
      <c r="L44" s="61"/>
      <c r="M44" s="61">
        <f t="shared" si="9"/>
        <v>1</v>
      </c>
      <c r="N44" s="76"/>
      <c r="O44" s="76">
        <v>1</v>
      </c>
      <c r="P44" s="61"/>
      <c r="Q44" s="61"/>
      <c r="R44" s="61"/>
      <c r="S44" s="61"/>
      <c r="T44" s="61"/>
      <c r="U44" s="61">
        <f t="shared" si="11"/>
        <v>1</v>
      </c>
      <c r="V44" s="76"/>
      <c r="W44" s="76">
        <v>1</v>
      </c>
      <c r="X44" s="61"/>
      <c r="Y44" s="61"/>
      <c r="Z44" s="61"/>
      <c r="AA44" s="61"/>
      <c r="AB44" s="61"/>
      <c r="AC44" s="61">
        <f t="shared" si="12"/>
        <v>1</v>
      </c>
      <c r="AD44" s="76"/>
      <c r="AE44" s="76">
        <v>1</v>
      </c>
      <c r="AF44" s="61"/>
      <c r="AG44" s="61"/>
      <c r="AH44" s="61"/>
      <c r="AI44" s="61"/>
      <c r="AJ44" s="61"/>
      <c r="AK44" s="61">
        <f t="shared" si="13"/>
        <v>1</v>
      </c>
      <c r="AL44" s="76"/>
      <c r="AM44" s="76">
        <v>1</v>
      </c>
      <c r="AN44" s="61"/>
      <c r="AO44" s="61"/>
      <c r="AP44" s="61"/>
      <c r="AQ44" s="61"/>
      <c r="AR44" s="61"/>
      <c r="AS44" s="61">
        <f t="shared" si="14"/>
        <v>1</v>
      </c>
      <c r="AT44" s="76"/>
      <c r="AU44" s="76">
        <v>1</v>
      </c>
      <c r="AV44" s="61"/>
      <c r="AW44" s="61"/>
      <c r="AX44" s="61"/>
    </row>
    <row r="45" spans="1:50" s="74" customFormat="1" ht="17.25" customHeight="1" x14ac:dyDescent="0.25">
      <c r="A45" s="99">
        <v>4</v>
      </c>
      <c r="B45" s="73" t="s">
        <v>127</v>
      </c>
      <c r="C45" s="78">
        <f t="shared" si="7"/>
        <v>1</v>
      </c>
      <c r="D45" s="76"/>
      <c r="E45" s="76">
        <v>1</v>
      </c>
      <c r="F45" s="76"/>
      <c r="G45" s="100">
        <f t="shared" si="8"/>
        <v>1</v>
      </c>
      <c r="H45" s="76"/>
      <c r="I45" s="76">
        <v>1</v>
      </c>
      <c r="J45" s="61"/>
      <c r="K45" s="61"/>
      <c r="L45" s="61"/>
      <c r="M45" s="61">
        <f t="shared" si="9"/>
        <v>1</v>
      </c>
      <c r="N45" s="76"/>
      <c r="O45" s="76">
        <v>1</v>
      </c>
      <c r="P45" s="61"/>
      <c r="Q45" s="61"/>
      <c r="R45" s="61"/>
      <c r="S45" s="61"/>
      <c r="T45" s="61"/>
      <c r="U45" s="61">
        <f t="shared" si="11"/>
        <v>1</v>
      </c>
      <c r="V45" s="76"/>
      <c r="W45" s="76">
        <v>1</v>
      </c>
      <c r="X45" s="61"/>
      <c r="Y45" s="61"/>
      <c r="Z45" s="61"/>
      <c r="AA45" s="61"/>
      <c r="AB45" s="61"/>
      <c r="AC45" s="61">
        <f t="shared" si="12"/>
        <v>1</v>
      </c>
      <c r="AD45" s="76"/>
      <c r="AE45" s="76">
        <v>1</v>
      </c>
      <c r="AF45" s="61"/>
      <c r="AG45" s="61"/>
      <c r="AH45" s="61"/>
      <c r="AI45" s="61"/>
      <c r="AJ45" s="61"/>
      <c r="AK45" s="61">
        <f t="shared" si="13"/>
        <v>1</v>
      </c>
      <c r="AL45" s="76"/>
      <c r="AM45" s="76">
        <v>1</v>
      </c>
      <c r="AN45" s="61"/>
      <c r="AO45" s="61"/>
      <c r="AP45" s="61"/>
      <c r="AQ45" s="61"/>
      <c r="AR45" s="61"/>
      <c r="AS45" s="61">
        <f t="shared" si="14"/>
        <v>1</v>
      </c>
      <c r="AT45" s="76"/>
      <c r="AU45" s="76">
        <v>1</v>
      </c>
      <c r="AV45" s="61"/>
      <c r="AW45" s="61"/>
      <c r="AX45" s="61"/>
    </row>
    <row r="46" spans="1:50" s="74" customFormat="1" ht="17.25" customHeight="1" x14ac:dyDescent="0.25">
      <c r="A46" s="99">
        <v>5</v>
      </c>
      <c r="B46" s="73" t="s">
        <v>128</v>
      </c>
      <c r="C46" s="78">
        <f t="shared" si="7"/>
        <v>1</v>
      </c>
      <c r="D46" s="76"/>
      <c r="E46" s="76">
        <v>1</v>
      </c>
      <c r="F46" s="76"/>
      <c r="G46" s="100">
        <f t="shared" si="8"/>
        <v>1</v>
      </c>
      <c r="H46" s="76"/>
      <c r="I46" s="76">
        <v>1</v>
      </c>
      <c r="J46" s="61"/>
      <c r="K46" s="61"/>
      <c r="L46" s="61"/>
      <c r="M46" s="61">
        <f t="shared" si="9"/>
        <v>1</v>
      </c>
      <c r="N46" s="76"/>
      <c r="O46" s="76">
        <v>1</v>
      </c>
      <c r="P46" s="61"/>
      <c r="Q46" s="61"/>
      <c r="R46" s="61"/>
      <c r="S46" s="61"/>
      <c r="T46" s="61"/>
      <c r="U46" s="61">
        <f t="shared" si="11"/>
        <v>1</v>
      </c>
      <c r="V46" s="76"/>
      <c r="W46" s="76">
        <v>1</v>
      </c>
      <c r="X46" s="61"/>
      <c r="Y46" s="61"/>
      <c r="Z46" s="61"/>
      <c r="AA46" s="61"/>
      <c r="AB46" s="61"/>
      <c r="AC46" s="61">
        <f t="shared" si="12"/>
        <v>1</v>
      </c>
      <c r="AD46" s="76"/>
      <c r="AE46" s="76">
        <v>1</v>
      </c>
      <c r="AF46" s="61"/>
      <c r="AG46" s="61"/>
      <c r="AH46" s="61"/>
      <c r="AI46" s="61"/>
      <c r="AJ46" s="61"/>
      <c r="AK46" s="61">
        <f t="shared" si="13"/>
        <v>1</v>
      </c>
      <c r="AL46" s="76"/>
      <c r="AM46" s="76">
        <v>1</v>
      </c>
      <c r="AN46" s="61"/>
      <c r="AO46" s="61"/>
      <c r="AP46" s="61"/>
      <c r="AQ46" s="61"/>
      <c r="AR46" s="61"/>
      <c r="AS46" s="61">
        <f t="shared" si="14"/>
        <v>1</v>
      </c>
      <c r="AT46" s="76"/>
      <c r="AU46" s="76">
        <v>1</v>
      </c>
      <c r="AV46" s="61"/>
      <c r="AW46" s="61"/>
      <c r="AX46" s="61"/>
    </row>
    <row r="47" spans="1:50" s="74" customFormat="1" ht="17.25" customHeight="1" x14ac:dyDescent="0.25">
      <c r="A47" s="99">
        <v>6</v>
      </c>
      <c r="B47" s="73" t="s">
        <v>129</v>
      </c>
      <c r="C47" s="78">
        <f t="shared" si="7"/>
        <v>3</v>
      </c>
      <c r="D47" s="76"/>
      <c r="E47" s="76">
        <v>3</v>
      </c>
      <c r="F47" s="76"/>
      <c r="G47" s="100">
        <f t="shared" si="8"/>
        <v>3</v>
      </c>
      <c r="H47" s="76"/>
      <c r="I47" s="76">
        <v>3</v>
      </c>
      <c r="J47" s="61"/>
      <c r="K47" s="61"/>
      <c r="L47" s="61"/>
      <c r="M47" s="61">
        <f t="shared" si="9"/>
        <v>2</v>
      </c>
      <c r="N47" s="76"/>
      <c r="O47" s="76">
        <v>2</v>
      </c>
      <c r="P47" s="61"/>
      <c r="Q47" s="61"/>
      <c r="R47" s="61"/>
      <c r="S47" s="61"/>
      <c r="T47" s="61"/>
      <c r="U47" s="61">
        <f t="shared" si="11"/>
        <v>2</v>
      </c>
      <c r="V47" s="76"/>
      <c r="W47" s="76">
        <v>2</v>
      </c>
      <c r="X47" s="61"/>
      <c r="Y47" s="61"/>
      <c r="Z47" s="61"/>
      <c r="AA47" s="61"/>
      <c r="AB47" s="61"/>
      <c r="AC47" s="61">
        <f t="shared" si="12"/>
        <v>2</v>
      </c>
      <c r="AD47" s="76"/>
      <c r="AE47" s="76">
        <v>2</v>
      </c>
      <c r="AF47" s="61"/>
      <c r="AG47" s="61"/>
      <c r="AH47" s="61"/>
      <c r="AI47" s="61"/>
      <c r="AJ47" s="61"/>
      <c r="AK47" s="61">
        <f t="shared" si="13"/>
        <v>2</v>
      </c>
      <c r="AL47" s="76"/>
      <c r="AM47" s="76">
        <v>2</v>
      </c>
      <c r="AN47" s="61"/>
      <c r="AO47" s="61"/>
      <c r="AP47" s="61"/>
      <c r="AQ47" s="61"/>
      <c r="AR47" s="61"/>
      <c r="AS47" s="61">
        <f t="shared" si="14"/>
        <v>2</v>
      </c>
      <c r="AT47" s="76"/>
      <c r="AU47" s="76">
        <v>2</v>
      </c>
      <c r="AV47" s="61"/>
      <c r="AW47" s="61"/>
      <c r="AX47" s="61"/>
    </row>
    <row r="48" spans="1:50" ht="115.5" customHeight="1" x14ac:dyDescent="0.2">
      <c r="A48" s="173" t="s">
        <v>154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</row>
  </sheetData>
  <mergeCells count="57">
    <mergeCell ref="A1:AX1"/>
    <mergeCell ref="A3:A6"/>
    <mergeCell ref="B3:B6"/>
    <mergeCell ref="C3:F3"/>
    <mergeCell ref="K4:K6"/>
    <mergeCell ref="L4:L6"/>
    <mergeCell ref="N5:P5"/>
    <mergeCell ref="S3:Z3"/>
    <mergeCell ref="S4:S6"/>
    <mergeCell ref="T4:T6"/>
    <mergeCell ref="U4:X4"/>
    <mergeCell ref="Y4:Y6"/>
    <mergeCell ref="Z4:Z6"/>
    <mergeCell ref="U5:U6"/>
    <mergeCell ref="C4:C6"/>
    <mergeCell ref="D4:F4"/>
    <mergeCell ref="D5:D6"/>
    <mergeCell ref="E5:E6"/>
    <mergeCell ref="A48:AP48"/>
    <mergeCell ref="F5:F6"/>
    <mergeCell ref="G3:J3"/>
    <mergeCell ref="G4:G6"/>
    <mergeCell ref="H4:J4"/>
    <mergeCell ref="H5:H6"/>
    <mergeCell ref="I5:I6"/>
    <mergeCell ref="J5:J6"/>
    <mergeCell ref="K3:R3"/>
    <mergeCell ref="M4:P4"/>
    <mergeCell ref="Q4:Q6"/>
    <mergeCell ref="R4:R6"/>
    <mergeCell ref="M5:M6"/>
    <mergeCell ref="V5:X5"/>
    <mergeCell ref="AL5:AN5"/>
    <mergeCell ref="AA3:AH3"/>
    <mergeCell ref="AA4:AA6"/>
    <mergeCell ref="AB4:AB6"/>
    <mergeCell ref="AC4:AF4"/>
    <mergeCell ref="AG4:AG6"/>
    <mergeCell ref="AH4:AH6"/>
    <mergeCell ref="AC5:AC6"/>
    <mergeCell ref="AD5:AF5"/>
    <mergeCell ref="I2:AN2"/>
    <mergeCell ref="AQ3:AX3"/>
    <mergeCell ref="AQ4:AQ6"/>
    <mergeCell ref="AR4:AR6"/>
    <mergeCell ref="AS4:AV4"/>
    <mergeCell ref="AW4:AW6"/>
    <mergeCell ref="AX4:AX6"/>
    <mergeCell ref="AS5:AS6"/>
    <mergeCell ref="AT5:AV5"/>
    <mergeCell ref="AI3:AP3"/>
    <mergeCell ref="AI4:AI6"/>
    <mergeCell ref="AJ4:AJ6"/>
    <mergeCell ref="AK4:AN4"/>
    <mergeCell ref="AO4:AO6"/>
    <mergeCell ref="AP4:AP6"/>
    <mergeCell ref="AK5:AK6"/>
  </mergeCells>
  <pageMargins left="0.25" right="0" top="0.25" bottom="0.25" header="0.25" footer="0.25"/>
  <pageSetup paperSize="9" scale="4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01"/>
  <sheetViews>
    <sheetView tabSelected="1" zoomScale="93" zoomScaleNormal="9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8" sqref="E8"/>
    </sheetView>
  </sheetViews>
  <sheetFormatPr defaultColWidth="8.7109375" defaultRowHeight="15" x14ac:dyDescent="0.25"/>
  <cols>
    <col min="1" max="1" width="4.5703125" style="50" customWidth="1"/>
    <col min="2" max="2" width="14.5703125" style="52" customWidth="1"/>
    <col min="3" max="4" width="5.42578125" style="51" customWidth="1"/>
    <col min="5" max="5" width="4.85546875" style="52" customWidth="1"/>
    <col min="6" max="6" width="5.42578125" style="52" customWidth="1"/>
    <col min="7" max="7" width="5.42578125" style="51" customWidth="1"/>
    <col min="8" max="8" width="5.42578125" style="52" customWidth="1"/>
    <col min="9" max="9" width="4.140625" style="52" customWidth="1"/>
    <col min="10" max="10" width="5.42578125" style="52" customWidth="1"/>
    <col min="11" max="11" width="4.140625" style="84" customWidth="1"/>
    <col min="12" max="12" width="4.5703125" style="84" customWidth="1"/>
    <col min="13" max="13" width="4.28515625" style="51" customWidth="1"/>
    <col min="14" max="14" width="5.42578125" style="52" customWidth="1"/>
    <col min="15" max="16" width="4.7109375" style="52" customWidth="1"/>
    <col min="17" max="17" width="5.42578125" style="52" customWidth="1"/>
    <col min="18" max="18" width="7.28515625" style="52" customWidth="1"/>
    <col min="19" max="19" width="3.85546875" style="52" customWidth="1"/>
    <col min="20" max="20" width="6" style="52" customWidth="1"/>
    <col min="21" max="21" width="4.140625" style="52" customWidth="1"/>
    <col min="22" max="22" width="5.42578125" style="52" customWidth="1"/>
    <col min="23" max="23" width="4.7109375" style="51" customWidth="1"/>
    <col min="24" max="25" width="5.42578125" style="52" customWidth="1"/>
    <col min="26" max="26" width="7.140625" style="52" customWidth="1"/>
    <col min="27" max="27" width="4.5703125" style="52" customWidth="1"/>
    <col min="28" max="28" width="5" style="52" customWidth="1"/>
    <col min="29" max="29" width="3.7109375" style="52" customWidth="1"/>
    <col min="30" max="30" width="5.42578125" style="52" customWidth="1"/>
    <col min="31" max="31" width="5.42578125" style="63" customWidth="1"/>
    <col min="32" max="32" width="4.7109375" style="50" customWidth="1"/>
    <col min="33" max="33" width="5.42578125" style="50" customWidth="1"/>
    <col min="34" max="34" width="7.42578125" style="50" customWidth="1"/>
    <col min="35" max="35" width="3.7109375" style="50" customWidth="1"/>
    <col min="36" max="36" width="4.85546875" style="50" customWidth="1"/>
    <col min="37" max="37" width="4.5703125" style="63" customWidth="1"/>
    <col min="38" max="38" width="4.7109375" style="51" customWidth="1"/>
    <col min="39" max="39" width="4.28515625" style="51" customWidth="1"/>
    <col min="40" max="41" width="5.42578125" style="52" customWidth="1"/>
    <col min="42" max="42" width="7.140625" style="52" customWidth="1"/>
    <col min="43" max="43" width="4.140625" style="52" customWidth="1"/>
    <col min="44" max="44" width="5" style="52" customWidth="1"/>
    <col min="45" max="45" width="4.140625" style="52" customWidth="1"/>
    <col min="46" max="46" width="3.85546875" style="52" customWidth="1"/>
    <col min="47" max="47" width="4.140625" style="52" customWidth="1"/>
    <col min="48" max="50" width="5.42578125" style="52" customWidth="1"/>
    <col min="51" max="258" width="8.7109375" style="44"/>
    <col min="259" max="259" width="6" style="44" customWidth="1"/>
    <col min="260" max="260" width="22.85546875" style="44" customWidth="1"/>
    <col min="261" max="263" width="8" style="44" customWidth="1"/>
    <col min="264" max="288" width="7.140625" style="44" customWidth="1"/>
    <col min="289" max="291" width="9" style="44" customWidth="1"/>
    <col min="292" max="514" width="8.7109375" style="44"/>
    <col min="515" max="515" width="6" style="44" customWidth="1"/>
    <col min="516" max="516" width="22.85546875" style="44" customWidth="1"/>
    <col min="517" max="519" width="8" style="44" customWidth="1"/>
    <col min="520" max="544" width="7.140625" style="44" customWidth="1"/>
    <col min="545" max="547" width="9" style="44" customWidth="1"/>
    <col min="548" max="770" width="8.7109375" style="44"/>
    <col min="771" max="771" width="6" style="44" customWidth="1"/>
    <col min="772" max="772" width="22.85546875" style="44" customWidth="1"/>
    <col min="773" max="775" width="8" style="44" customWidth="1"/>
    <col min="776" max="800" width="7.140625" style="44" customWidth="1"/>
    <col min="801" max="803" width="9" style="44" customWidth="1"/>
    <col min="804" max="1026" width="8.7109375" style="44"/>
    <col min="1027" max="1027" width="6" style="44" customWidth="1"/>
    <col min="1028" max="1028" width="22.85546875" style="44" customWidth="1"/>
    <col min="1029" max="1031" width="8" style="44" customWidth="1"/>
    <col min="1032" max="1056" width="7.140625" style="44" customWidth="1"/>
    <col min="1057" max="1059" width="9" style="44" customWidth="1"/>
    <col min="1060" max="1282" width="8.7109375" style="44"/>
    <col min="1283" max="1283" width="6" style="44" customWidth="1"/>
    <col min="1284" max="1284" width="22.85546875" style="44" customWidth="1"/>
    <col min="1285" max="1287" width="8" style="44" customWidth="1"/>
    <col min="1288" max="1312" width="7.140625" style="44" customWidth="1"/>
    <col min="1313" max="1315" width="9" style="44" customWidth="1"/>
    <col min="1316" max="1538" width="8.7109375" style="44"/>
    <col min="1539" max="1539" width="6" style="44" customWidth="1"/>
    <col min="1540" max="1540" width="22.85546875" style="44" customWidth="1"/>
    <col min="1541" max="1543" width="8" style="44" customWidth="1"/>
    <col min="1544" max="1568" width="7.140625" style="44" customWidth="1"/>
    <col min="1569" max="1571" width="9" style="44" customWidth="1"/>
    <col min="1572" max="1794" width="8.7109375" style="44"/>
    <col min="1795" max="1795" width="6" style="44" customWidth="1"/>
    <col min="1796" max="1796" width="22.85546875" style="44" customWidth="1"/>
    <col min="1797" max="1799" width="8" style="44" customWidth="1"/>
    <col min="1800" max="1824" width="7.140625" style="44" customWidth="1"/>
    <col min="1825" max="1827" width="9" style="44" customWidth="1"/>
    <col min="1828" max="2050" width="8.7109375" style="44"/>
    <col min="2051" max="2051" width="6" style="44" customWidth="1"/>
    <col min="2052" max="2052" width="22.85546875" style="44" customWidth="1"/>
    <col min="2053" max="2055" width="8" style="44" customWidth="1"/>
    <col min="2056" max="2080" width="7.140625" style="44" customWidth="1"/>
    <col min="2081" max="2083" width="9" style="44" customWidth="1"/>
    <col min="2084" max="2306" width="8.7109375" style="44"/>
    <col min="2307" max="2307" width="6" style="44" customWidth="1"/>
    <col min="2308" max="2308" width="22.85546875" style="44" customWidth="1"/>
    <col min="2309" max="2311" width="8" style="44" customWidth="1"/>
    <col min="2312" max="2336" width="7.140625" style="44" customWidth="1"/>
    <col min="2337" max="2339" width="9" style="44" customWidth="1"/>
    <col min="2340" max="2562" width="8.7109375" style="44"/>
    <col min="2563" max="2563" width="6" style="44" customWidth="1"/>
    <col min="2564" max="2564" width="22.85546875" style="44" customWidth="1"/>
    <col min="2565" max="2567" width="8" style="44" customWidth="1"/>
    <col min="2568" max="2592" width="7.140625" style="44" customWidth="1"/>
    <col min="2593" max="2595" width="9" style="44" customWidth="1"/>
    <col min="2596" max="2818" width="8.7109375" style="44"/>
    <col min="2819" max="2819" width="6" style="44" customWidth="1"/>
    <col min="2820" max="2820" width="22.85546875" style="44" customWidth="1"/>
    <col min="2821" max="2823" width="8" style="44" customWidth="1"/>
    <col min="2824" max="2848" width="7.140625" style="44" customWidth="1"/>
    <col min="2849" max="2851" width="9" style="44" customWidth="1"/>
    <col min="2852" max="3074" width="8.7109375" style="44"/>
    <col min="3075" max="3075" width="6" style="44" customWidth="1"/>
    <col min="3076" max="3076" width="22.85546875" style="44" customWidth="1"/>
    <col min="3077" max="3079" width="8" style="44" customWidth="1"/>
    <col min="3080" max="3104" width="7.140625" style="44" customWidth="1"/>
    <col min="3105" max="3107" width="9" style="44" customWidth="1"/>
    <col min="3108" max="3330" width="8.7109375" style="44"/>
    <col min="3331" max="3331" width="6" style="44" customWidth="1"/>
    <col min="3332" max="3332" width="22.85546875" style="44" customWidth="1"/>
    <col min="3333" max="3335" width="8" style="44" customWidth="1"/>
    <col min="3336" max="3360" width="7.140625" style="44" customWidth="1"/>
    <col min="3361" max="3363" width="9" style="44" customWidth="1"/>
    <col min="3364" max="3586" width="8.7109375" style="44"/>
    <col min="3587" max="3587" width="6" style="44" customWidth="1"/>
    <col min="3588" max="3588" width="22.85546875" style="44" customWidth="1"/>
    <col min="3589" max="3591" width="8" style="44" customWidth="1"/>
    <col min="3592" max="3616" width="7.140625" style="44" customWidth="1"/>
    <col min="3617" max="3619" width="9" style="44" customWidth="1"/>
    <col min="3620" max="3842" width="8.7109375" style="44"/>
    <col min="3843" max="3843" width="6" style="44" customWidth="1"/>
    <col min="3844" max="3844" width="22.85546875" style="44" customWidth="1"/>
    <col min="3845" max="3847" width="8" style="44" customWidth="1"/>
    <col min="3848" max="3872" width="7.140625" style="44" customWidth="1"/>
    <col min="3873" max="3875" width="9" style="44" customWidth="1"/>
    <col min="3876" max="4098" width="8.7109375" style="44"/>
    <col min="4099" max="4099" width="6" style="44" customWidth="1"/>
    <col min="4100" max="4100" width="22.85546875" style="44" customWidth="1"/>
    <col min="4101" max="4103" width="8" style="44" customWidth="1"/>
    <col min="4104" max="4128" width="7.140625" style="44" customWidth="1"/>
    <col min="4129" max="4131" width="9" style="44" customWidth="1"/>
    <col min="4132" max="4354" width="8.7109375" style="44"/>
    <col min="4355" max="4355" width="6" style="44" customWidth="1"/>
    <col min="4356" max="4356" width="22.85546875" style="44" customWidth="1"/>
    <col min="4357" max="4359" width="8" style="44" customWidth="1"/>
    <col min="4360" max="4384" width="7.140625" style="44" customWidth="1"/>
    <col min="4385" max="4387" width="9" style="44" customWidth="1"/>
    <col min="4388" max="4610" width="8.7109375" style="44"/>
    <col min="4611" max="4611" width="6" style="44" customWidth="1"/>
    <col min="4612" max="4612" width="22.85546875" style="44" customWidth="1"/>
    <col min="4613" max="4615" width="8" style="44" customWidth="1"/>
    <col min="4616" max="4640" width="7.140625" style="44" customWidth="1"/>
    <col min="4641" max="4643" width="9" style="44" customWidth="1"/>
    <col min="4644" max="4866" width="8.7109375" style="44"/>
    <col min="4867" max="4867" width="6" style="44" customWidth="1"/>
    <col min="4868" max="4868" width="22.85546875" style="44" customWidth="1"/>
    <col min="4869" max="4871" width="8" style="44" customWidth="1"/>
    <col min="4872" max="4896" width="7.140625" style="44" customWidth="1"/>
    <col min="4897" max="4899" width="9" style="44" customWidth="1"/>
    <col min="4900" max="5122" width="8.7109375" style="44"/>
    <col min="5123" max="5123" width="6" style="44" customWidth="1"/>
    <col min="5124" max="5124" width="22.85546875" style="44" customWidth="1"/>
    <col min="5125" max="5127" width="8" style="44" customWidth="1"/>
    <col min="5128" max="5152" width="7.140625" style="44" customWidth="1"/>
    <col min="5153" max="5155" width="9" style="44" customWidth="1"/>
    <col min="5156" max="5378" width="8.7109375" style="44"/>
    <col min="5379" max="5379" width="6" style="44" customWidth="1"/>
    <col min="5380" max="5380" width="22.85546875" style="44" customWidth="1"/>
    <col min="5381" max="5383" width="8" style="44" customWidth="1"/>
    <col min="5384" max="5408" width="7.140625" style="44" customWidth="1"/>
    <col min="5409" max="5411" width="9" style="44" customWidth="1"/>
    <col min="5412" max="5634" width="8.7109375" style="44"/>
    <col min="5635" max="5635" width="6" style="44" customWidth="1"/>
    <col min="5636" max="5636" width="22.85546875" style="44" customWidth="1"/>
    <col min="5637" max="5639" width="8" style="44" customWidth="1"/>
    <col min="5640" max="5664" width="7.140625" style="44" customWidth="1"/>
    <col min="5665" max="5667" width="9" style="44" customWidth="1"/>
    <col min="5668" max="5890" width="8.7109375" style="44"/>
    <col min="5891" max="5891" width="6" style="44" customWidth="1"/>
    <col min="5892" max="5892" width="22.85546875" style="44" customWidth="1"/>
    <col min="5893" max="5895" width="8" style="44" customWidth="1"/>
    <col min="5896" max="5920" width="7.140625" style="44" customWidth="1"/>
    <col min="5921" max="5923" width="9" style="44" customWidth="1"/>
    <col min="5924" max="6146" width="8.7109375" style="44"/>
    <col min="6147" max="6147" width="6" style="44" customWidth="1"/>
    <col min="6148" max="6148" width="22.85546875" style="44" customWidth="1"/>
    <col min="6149" max="6151" width="8" style="44" customWidth="1"/>
    <col min="6152" max="6176" width="7.140625" style="44" customWidth="1"/>
    <col min="6177" max="6179" width="9" style="44" customWidth="1"/>
    <col min="6180" max="6402" width="8.7109375" style="44"/>
    <col min="6403" max="6403" width="6" style="44" customWidth="1"/>
    <col min="6404" max="6404" width="22.85546875" style="44" customWidth="1"/>
    <col min="6405" max="6407" width="8" style="44" customWidth="1"/>
    <col min="6408" max="6432" width="7.140625" style="44" customWidth="1"/>
    <col min="6433" max="6435" width="9" style="44" customWidth="1"/>
    <col min="6436" max="6658" width="8.7109375" style="44"/>
    <col min="6659" max="6659" width="6" style="44" customWidth="1"/>
    <col min="6660" max="6660" width="22.85546875" style="44" customWidth="1"/>
    <col min="6661" max="6663" width="8" style="44" customWidth="1"/>
    <col min="6664" max="6688" width="7.140625" style="44" customWidth="1"/>
    <col min="6689" max="6691" width="9" style="44" customWidth="1"/>
    <col min="6692" max="6914" width="8.7109375" style="44"/>
    <col min="6915" max="6915" width="6" style="44" customWidth="1"/>
    <col min="6916" max="6916" width="22.85546875" style="44" customWidth="1"/>
    <col min="6917" max="6919" width="8" style="44" customWidth="1"/>
    <col min="6920" max="6944" width="7.140625" style="44" customWidth="1"/>
    <col min="6945" max="6947" width="9" style="44" customWidth="1"/>
    <col min="6948" max="7170" width="8.7109375" style="44"/>
    <col min="7171" max="7171" width="6" style="44" customWidth="1"/>
    <col min="7172" max="7172" width="22.85546875" style="44" customWidth="1"/>
    <col min="7173" max="7175" width="8" style="44" customWidth="1"/>
    <col min="7176" max="7200" width="7.140625" style="44" customWidth="1"/>
    <col min="7201" max="7203" width="9" style="44" customWidth="1"/>
    <col min="7204" max="7426" width="8.7109375" style="44"/>
    <col min="7427" max="7427" width="6" style="44" customWidth="1"/>
    <col min="7428" max="7428" width="22.85546875" style="44" customWidth="1"/>
    <col min="7429" max="7431" width="8" style="44" customWidth="1"/>
    <col min="7432" max="7456" width="7.140625" style="44" customWidth="1"/>
    <col min="7457" max="7459" width="9" style="44" customWidth="1"/>
    <col min="7460" max="7682" width="8.7109375" style="44"/>
    <col min="7683" max="7683" width="6" style="44" customWidth="1"/>
    <col min="7684" max="7684" width="22.85546875" style="44" customWidth="1"/>
    <col min="7685" max="7687" width="8" style="44" customWidth="1"/>
    <col min="7688" max="7712" width="7.140625" style="44" customWidth="1"/>
    <col min="7713" max="7715" width="9" style="44" customWidth="1"/>
    <col min="7716" max="7938" width="8.7109375" style="44"/>
    <col min="7939" max="7939" width="6" style="44" customWidth="1"/>
    <col min="7940" max="7940" width="22.85546875" style="44" customWidth="1"/>
    <col min="7941" max="7943" width="8" style="44" customWidth="1"/>
    <col min="7944" max="7968" width="7.140625" style="44" customWidth="1"/>
    <col min="7969" max="7971" width="9" style="44" customWidth="1"/>
    <col min="7972" max="8194" width="8.7109375" style="44"/>
    <col min="8195" max="8195" width="6" style="44" customWidth="1"/>
    <col min="8196" max="8196" width="22.85546875" style="44" customWidth="1"/>
    <col min="8197" max="8199" width="8" style="44" customWidth="1"/>
    <col min="8200" max="8224" width="7.140625" style="44" customWidth="1"/>
    <col min="8225" max="8227" width="9" style="44" customWidth="1"/>
    <col min="8228" max="8450" width="8.7109375" style="44"/>
    <col min="8451" max="8451" width="6" style="44" customWidth="1"/>
    <col min="8452" max="8452" width="22.85546875" style="44" customWidth="1"/>
    <col min="8453" max="8455" width="8" style="44" customWidth="1"/>
    <col min="8456" max="8480" width="7.140625" style="44" customWidth="1"/>
    <col min="8481" max="8483" width="9" style="44" customWidth="1"/>
    <col min="8484" max="8706" width="8.7109375" style="44"/>
    <col min="8707" max="8707" width="6" style="44" customWidth="1"/>
    <col min="8708" max="8708" width="22.85546875" style="44" customWidth="1"/>
    <col min="8709" max="8711" width="8" style="44" customWidth="1"/>
    <col min="8712" max="8736" width="7.140625" style="44" customWidth="1"/>
    <col min="8737" max="8739" width="9" style="44" customWidth="1"/>
    <col min="8740" max="8962" width="8.7109375" style="44"/>
    <col min="8963" max="8963" width="6" style="44" customWidth="1"/>
    <col min="8964" max="8964" width="22.85546875" style="44" customWidth="1"/>
    <col min="8965" max="8967" width="8" style="44" customWidth="1"/>
    <col min="8968" max="8992" width="7.140625" style="44" customWidth="1"/>
    <col min="8993" max="8995" width="9" style="44" customWidth="1"/>
    <col min="8996" max="9218" width="8.7109375" style="44"/>
    <col min="9219" max="9219" width="6" style="44" customWidth="1"/>
    <col min="9220" max="9220" width="22.85546875" style="44" customWidth="1"/>
    <col min="9221" max="9223" width="8" style="44" customWidth="1"/>
    <col min="9224" max="9248" width="7.140625" style="44" customWidth="1"/>
    <col min="9249" max="9251" width="9" style="44" customWidth="1"/>
    <col min="9252" max="9474" width="8.7109375" style="44"/>
    <col min="9475" max="9475" width="6" style="44" customWidth="1"/>
    <col min="9476" max="9476" width="22.85546875" style="44" customWidth="1"/>
    <col min="9477" max="9479" width="8" style="44" customWidth="1"/>
    <col min="9480" max="9504" width="7.140625" style="44" customWidth="1"/>
    <col min="9505" max="9507" width="9" style="44" customWidth="1"/>
    <col min="9508" max="9730" width="8.7109375" style="44"/>
    <col min="9731" max="9731" width="6" style="44" customWidth="1"/>
    <col min="9732" max="9732" width="22.85546875" style="44" customWidth="1"/>
    <col min="9733" max="9735" width="8" style="44" customWidth="1"/>
    <col min="9736" max="9760" width="7.140625" style="44" customWidth="1"/>
    <col min="9761" max="9763" width="9" style="44" customWidth="1"/>
    <col min="9764" max="9986" width="8.7109375" style="44"/>
    <col min="9987" max="9987" width="6" style="44" customWidth="1"/>
    <col min="9988" max="9988" width="22.85546875" style="44" customWidth="1"/>
    <col min="9989" max="9991" width="8" style="44" customWidth="1"/>
    <col min="9992" max="10016" width="7.140625" style="44" customWidth="1"/>
    <col min="10017" max="10019" width="9" style="44" customWidth="1"/>
    <col min="10020" max="10242" width="8.7109375" style="44"/>
    <col min="10243" max="10243" width="6" style="44" customWidth="1"/>
    <col min="10244" max="10244" width="22.85546875" style="44" customWidth="1"/>
    <col min="10245" max="10247" width="8" style="44" customWidth="1"/>
    <col min="10248" max="10272" width="7.140625" style="44" customWidth="1"/>
    <col min="10273" max="10275" width="9" style="44" customWidth="1"/>
    <col min="10276" max="10498" width="8.7109375" style="44"/>
    <col min="10499" max="10499" width="6" style="44" customWidth="1"/>
    <col min="10500" max="10500" width="22.85546875" style="44" customWidth="1"/>
    <col min="10501" max="10503" width="8" style="44" customWidth="1"/>
    <col min="10504" max="10528" width="7.140625" style="44" customWidth="1"/>
    <col min="10529" max="10531" width="9" style="44" customWidth="1"/>
    <col min="10532" max="10754" width="8.7109375" style="44"/>
    <col min="10755" max="10755" width="6" style="44" customWidth="1"/>
    <col min="10756" max="10756" width="22.85546875" style="44" customWidth="1"/>
    <col min="10757" max="10759" width="8" style="44" customWidth="1"/>
    <col min="10760" max="10784" width="7.140625" style="44" customWidth="1"/>
    <col min="10785" max="10787" width="9" style="44" customWidth="1"/>
    <col min="10788" max="11010" width="8.7109375" style="44"/>
    <col min="11011" max="11011" width="6" style="44" customWidth="1"/>
    <col min="11012" max="11012" width="22.85546875" style="44" customWidth="1"/>
    <col min="11013" max="11015" width="8" style="44" customWidth="1"/>
    <col min="11016" max="11040" width="7.140625" style="44" customWidth="1"/>
    <col min="11041" max="11043" width="9" style="44" customWidth="1"/>
    <col min="11044" max="11266" width="8.7109375" style="44"/>
    <col min="11267" max="11267" width="6" style="44" customWidth="1"/>
    <col min="11268" max="11268" width="22.85546875" style="44" customWidth="1"/>
    <col min="11269" max="11271" width="8" style="44" customWidth="1"/>
    <col min="11272" max="11296" width="7.140625" style="44" customWidth="1"/>
    <col min="11297" max="11299" width="9" style="44" customWidth="1"/>
    <col min="11300" max="11522" width="8.7109375" style="44"/>
    <col min="11523" max="11523" width="6" style="44" customWidth="1"/>
    <col min="11524" max="11524" width="22.85546875" style="44" customWidth="1"/>
    <col min="11525" max="11527" width="8" style="44" customWidth="1"/>
    <col min="11528" max="11552" width="7.140625" style="44" customWidth="1"/>
    <col min="11553" max="11555" width="9" style="44" customWidth="1"/>
    <col min="11556" max="11778" width="8.7109375" style="44"/>
    <col min="11779" max="11779" width="6" style="44" customWidth="1"/>
    <col min="11780" max="11780" width="22.85546875" style="44" customWidth="1"/>
    <col min="11781" max="11783" width="8" style="44" customWidth="1"/>
    <col min="11784" max="11808" width="7.140625" style="44" customWidth="1"/>
    <col min="11809" max="11811" width="9" style="44" customWidth="1"/>
    <col min="11812" max="12034" width="8.7109375" style="44"/>
    <col min="12035" max="12035" width="6" style="44" customWidth="1"/>
    <col min="12036" max="12036" width="22.85546875" style="44" customWidth="1"/>
    <col min="12037" max="12039" width="8" style="44" customWidth="1"/>
    <col min="12040" max="12064" width="7.140625" style="44" customWidth="1"/>
    <col min="12065" max="12067" width="9" style="44" customWidth="1"/>
    <col min="12068" max="12290" width="8.7109375" style="44"/>
    <col min="12291" max="12291" width="6" style="44" customWidth="1"/>
    <col min="12292" max="12292" width="22.85546875" style="44" customWidth="1"/>
    <col min="12293" max="12295" width="8" style="44" customWidth="1"/>
    <col min="12296" max="12320" width="7.140625" style="44" customWidth="1"/>
    <col min="12321" max="12323" width="9" style="44" customWidth="1"/>
    <col min="12324" max="12546" width="8.7109375" style="44"/>
    <col min="12547" max="12547" width="6" style="44" customWidth="1"/>
    <col min="12548" max="12548" width="22.85546875" style="44" customWidth="1"/>
    <col min="12549" max="12551" width="8" style="44" customWidth="1"/>
    <col min="12552" max="12576" width="7.140625" style="44" customWidth="1"/>
    <col min="12577" max="12579" width="9" style="44" customWidth="1"/>
    <col min="12580" max="12802" width="8.7109375" style="44"/>
    <col min="12803" max="12803" width="6" style="44" customWidth="1"/>
    <col min="12804" max="12804" width="22.85546875" style="44" customWidth="1"/>
    <col min="12805" max="12807" width="8" style="44" customWidth="1"/>
    <col min="12808" max="12832" width="7.140625" style="44" customWidth="1"/>
    <col min="12833" max="12835" width="9" style="44" customWidth="1"/>
    <col min="12836" max="13058" width="8.7109375" style="44"/>
    <col min="13059" max="13059" width="6" style="44" customWidth="1"/>
    <col min="13060" max="13060" width="22.85546875" style="44" customWidth="1"/>
    <col min="13061" max="13063" width="8" style="44" customWidth="1"/>
    <col min="13064" max="13088" width="7.140625" style="44" customWidth="1"/>
    <col min="13089" max="13091" width="9" style="44" customWidth="1"/>
    <col min="13092" max="13314" width="8.7109375" style="44"/>
    <col min="13315" max="13315" width="6" style="44" customWidth="1"/>
    <col min="13316" max="13316" width="22.85546875" style="44" customWidth="1"/>
    <col min="13317" max="13319" width="8" style="44" customWidth="1"/>
    <col min="13320" max="13344" width="7.140625" style="44" customWidth="1"/>
    <col min="13345" max="13347" width="9" style="44" customWidth="1"/>
    <col min="13348" max="13570" width="8.7109375" style="44"/>
    <col min="13571" max="13571" width="6" style="44" customWidth="1"/>
    <col min="13572" max="13572" width="22.85546875" style="44" customWidth="1"/>
    <col min="13573" max="13575" width="8" style="44" customWidth="1"/>
    <col min="13576" max="13600" width="7.140625" style="44" customWidth="1"/>
    <col min="13601" max="13603" width="9" style="44" customWidth="1"/>
    <col min="13604" max="13826" width="8.7109375" style="44"/>
    <col min="13827" max="13827" width="6" style="44" customWidth="1"/>
    <col min="13828" max="13828" width="22.85546875" style="44" customWidth="1"/>
    <col min="13829" max="13831" width="8" style="44" customWidth="1"/>
    <col min="13832" max="13856" width="7.140625" style="44" customWidth="1"/>
    <col min="13857" max="13859" width="9" style="44" customWidth="1"/>
    <col min="13860" max="14082" width="8.7109375" style="44"/>
    <col min="14083" max="14083" width="6" style="44" customWidth="1"/>
    <col min="14084" max="14084" width="22.85546875" style="44" customWidth="1"/>
    <col min="14085" max="14087" width="8" style="44" customWidth="1"/>
    <col min="14088" max="14112" width="7.140625" style="44" customWidth="1"/>
    <col min="14113" max="14115" width="9" style="44" customWidth="1"/>
    <col min="14116" max="14338" width="8.7109375" style="44"/>
    <col min="14339" max="14339" width="6" style="44" customWidth="1"/>
    <col min="14340" max="14340" width="22.85546875" style="44" customWidth="1"/>
    <col min="14341" max="14343" width="8" style="44" customWidth="1"/>
    <col min="14344" max="14368" width="7.140625" style="44" customWidth="1"/>
    <col min="14369" max="14371" width="9" style="44" customWidth="1"/>
    <col min="14372" max="14594" width="8.7109375" style="44"/>
    <col min="14595" max="14595" width="6" style="44" customWidth="1"/>
    <col min="14596" max="14596" width="22.85546875" style="44" customWidth="1"/>
    <col min="14597" max="14599" width="8" style="44" customWidth="1"/>
    <col min="14600" max="14624" width="7.140625" style="44" customWidth="1"/>
    <col min="14625" max="14627" width="9" style="44" customWidth="1"/>
    <col min="14628" max="14850" width="8.7109375" style="44"/>
    <col min="14851" max="14851" width="6" style="44" customWidth="1"/>
    <col min="14852" max="14852" width="22.85546875" style="44" customWidth="1"/>
    <col min="14853" max="14855" width="8" style="44" customWidth="1"/>
    <col min="14856" max="14880" width="7.140625" style="44" customWidth="1"/>
    <col min="14881" max="14883" width="9" style="44" customWidth="1"/>
    <col min="14884" max="15106" width="8.7109375" style="44"/>
    <col min="15107" max="15107" width="6" style="44" customWidth="1"/>
    <col min="15108" max="15108" width="22.85546875" style="44" customWidth="1"/>
    <col min="15109" max="15111" width="8" style="44" customWidth="1"/>
    <col min="15112" max="15136" width="7.140625" style="44" customWidth="1"/>
    <col min="15137" max="15139" width="9" style="44" customWidth="1"/>
    <col min="15140" max="15362" width="8.7109375" style="44"/>
    <col min="15363" max="15363" width="6" style="44" customWidth="1"/>
    <col min="15364" max="15364" width="22.85546875" style="44" customWidth="1"/>
    <col min="15365" max="15367" width="8" style="44" customWidth="1"/>
    <col min="15368" max="15392" width="7.140625" style="44" customWidth="1"/>
    <col min="15393" max="15395" width="9" style="44" customWidth="1"/>
    <col min="15396" max="15618" width="8.7109375" style="44"/>
    <col min="15619" max="15619" width="6" style="44" customWidth="1"/>
    <col min="15620" max="15620" width="22.85546875" style="44" customWidth="1"/>
    <col min="15621" max="15623" width="8" style="44" customWidth="1"/>
    <col min="15624" max="15648" width="7.140625" style="44" customWidth="1"/>
    <col min="15649" max="15651" width="9" style="44" customWidth="1"/>
    <col min="15652" max="15874" width="8.7109375" style="44"/>
    <col min="15875" max="15875" width="6" style="44" customWidth="1"/>
    <col min="15876" max="15876" width="22.85546875" style="44" customWidth="1"/>
    <col min="15877" max="15879" width="8" style="44" customWidth="1"/>
    <col min="15880" max="15904" width="7.140625" style="44" customWidth="1"/>
    <col min="15905" max="15907" width="9" style="44" customWidth="1"/>
    <col min="15908" max="16130" width="8.7109375" style="44"/>
    <col min="16131" max="16131" width="6" style="44" customWidth="1"/>
    <col min="16132" max="16132" width="22.85546875" style="44" customWidth="1"/>
    <col min="16133" max="16135" width="8" style="44" customWidth="1"/>
    <col min="16136" max="16160" width="7.140625" style="44" customWidth="1"/>
    <col min="16161" max="16163" width="9" style="44" customWidth="1"/>
    <col min="16164" max="16384" width="8.7109375" style="44"/>
  </cols>
  <sheetData>
    <row r="1" spans="1:50" ht="21" customHeight="1" x14ac:dyDescent="0.25">
      <c r="A1" s="174" t="s">
        <v>130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</row>
    <row r="2" spans="1:50" ht="23.25" customHeight="1" x14ac:dyDescent="0.25">
      <c r="A2" s="124"/>
      <c r="B2" s="124"/>
      <c r="C2" s="126"/>
      <c r="D2" s="127"/>
      <c r="E2" s="127"/>
      <c r="F2" s="127"/>
      <c r="G2" s="126"/>
      <c r="H2" s="127"/>
      <c r="I2" s="182" t="s">
        <v>176</v>
      </c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27"/>
      <c r="AP2" s="127"/>
      <c r="AQ2" s="127"/>
      <c r="AR2" s="127"/>
      <c r="AS2" s="127"/>
      <c r="AT2" s="127"/>
      <c r="AU2" s="127"/>
      <c r="AV2" s="127"/>
      <c r="AW2" s="127"/>
      <c r="AX2" s="127"/>
    </row>
    <row r="3" spans="1:50" s="46" customFormat="1" ht="39" customHeight="1" x14ac:dyDescent="0.25">
      <c r="A3" s="141" t="s">
        <v>0</v>
      </c>
      <c r="B3" s="141" t="s">
        <v>4</v>
      </c>
      <c r="C3" s="168" t="s">
        <v>106</v>
      </c>
      <c r="D3" s="168"/>
      <c r="E3" s="168"/>
      <c r="F3" s="168"/>
      <c r="G3" s="168" t="s">
        <v>123</v>
      </c>
      <c r="H3" s="168"/>
      <c r="I3" s="168"/>
      <c r="J3" s="168"/>
      <c r="K3" s="168" t="s">
        <v>109</v>
      </c>
      <c r="L3" s="168"/>
      <c r="M3" s="168"/>
      <c r="N3" s="168"/>
      <c r="O3" s="168"/>
      <c r="P3" s="168"/>
      <c r="Q3" s="168"/>
      <c r="R3" s="168"/>
      <c r="S3" s="168" t="s">
        <v>114</v>
      </c>
      <c r="T3" s="168"/>
      <c r="U3" s="168"/>
      <c r="V3" s="168"/>
      <c r="W3" s="168"/>
      <c r="X3" s="168"/>
      <c r="Y3" s="168"/>
      <c r="Z3" s="168"/>
      <c r="AA3" s="168" t="s">
        <v>116</v>
      </c>
      <c r="AB3" s="168"/>
      <c r="AC3" s="168"/>
      <c r="AD3" s="168"/>
      <c r="AE3" s="168"/>
      <c r="AF3" s="168"/>
      <c r="AG3" s="168"/>
      <c r="AH3" s="168"/>
      <c r="AI3" s="168" t="s">
        <v>118</v>
      </c>
      <c r="AJ3" s="168"/>
      <c r="AK3" s="168"/>
      <c r="AL3" s="168"/>
      <c r="AM3" s="168"/>
      <c r="AN3" s="168"/>
      <c r="AO3" s="168"/>
      <c r="AP3" s="168"/>
      <c r="AQ3" s="168" t="s">
        <v>94</v>
      </c>
      <c r="AR3" s="168"/>
      <c r="AS3" s="168"/>
      <c r="AT3" s="168"/>
      <c r="AU3" s="168"/>
      <c r="AV3" s="168"/>
      <c r="AW3" s="168"/>
      <c r="AX3" s="168"/>
    </row>
    <row r="4" spans="1:50" s="46" customFormat="1" ht="15" customHeight="1" x14ac:dyDescent="0.25">
      <c r="A4" s="141"/>
      <c r="B4" s="141"/>
      <c r="C4" s="168" t="s">
        <v>107</v>
      </c>
      <c r="D4" s="168" t="s">
        <v>3</v>
      </c>
      <c r="E4" s="168"/>
      <c r="F4" s="168"/>
      <c r="G4" s="168" t="s">
        <v>107</v>
      </c>
      <c r="H4" s="168" t="s">
        <v>3</v>
      </c>
      <c r="I4" s="168"/>
      <c r="J4" s="168"/>
      <c r="K4" s="181" t="s">
        <v>93</v>
      </c>
      <c r="L4" s="181" t="s">
        <v>92</v>
      </c>
      <c r="M4" s="168" t="s">
        <v>98</v>
      </c>
      <c r="N4" s="168"/>
      <c r="O4" s="168"/>
      <c r="P4" s="168"/>
      <c r="Q4" s="168" t="s">
        <v>112</v>
      </c>
      <c r="R4" s="168" t="s">
        <v>113</v>
      </c>
      <c r="S4" s="168" t="s">
        <v>93</v>
      </c>
      <c r="T4" s="168" t="s">
        <v>92</v>
      </c>
      <c r="U4" s="168" t="s">
        <v>98</v>
      </c>
      <c r="V4" s="168"/>
      <c r="W4" s="168"/>
      <c r="X4" s="168"/>
      <c r="Y4" s="168" t="s">
        <v>115</v>
      </c>
      <c r="Z4" s="168" t="s">
        <v>113</v>
      </c>
      <c r="AA4" s="168" t="s">
        <v>93</v>
      </c>
      <c r="AB4" s="168" t="s">
        <v>92</v>
      </c>
      <c r="AC4" s="168" t="s">
        <v>98</v>
      </c>
      <c r="AD4" s="168"/>
      <c r="AE4" s="168"/>
      <c r="AF4" s="168"/>
      <c r="AG4" s="168" t="s">
        <v>117</v>
      </c>
      <c r="AH4" s="168" t="s">
        <v>113</v>
      </c>
      <c r="AI4" s="168" t="s">
        <v>93</v>
      </c>
      <c r="AJ4" s="168" t="s">
        <v>92</v>
      </c>
      <c r="AK4" s="168" t="s">
        <v>98</v>
      </c>
      <c r="AL4" s="168"/>
      <c r="AM4" s="168"/>
      <c r="AN4" s="168"/>
      <c r="AO4" s="168" t="s">
        <v>119</v>
      </c>
      <c r="AP4" s="168" t="s">
        <v>113</v>
      </c>
      <c r="AQ4" s="168" t="s">
        <v>93</v>
      </c>
      <c r="AR4" s="168" t="s">
        <v>92</v>
      </c>
      <c r="AS4" s="168" t="s">
        <v>98</v>
      </c>
      <c r="AT4" s="168"/>
      <c r="AU4" s="168"/>
      <c r="AV4" s="168"/>
      <c r="AW4" s="168" t="s">
        <v>120</v>
      </c>
      <c r="AX4" s="168" t="s">
        <v>113</v>
      </c>
    </row>
    <row r="5" spans="1:50" s="46" customFormat="1" ht="18" customHeight="1" x14ac:dyDescent="0.25">
      <c r="A5" s="141"/>
      <c r="B5" s="141"/>
      <c r="C5" s="168"/>
      <c r="D5" s="172" t="s">
        <v>95</v>
      </c>
      <c r="E5" s="172" t="s">
        <v>91</v>
      </c>
      <c r="F5" s="172" t="s">
        <v>90</v>
      </c>
      <c r="G5" s="168"/>
      <c r="H5" s="172" t="s">
        <v>95</v>
      </c>
      <c r="I5" s="172" t="s">
        <v>91</v>
      </c>
      <c r="J5" s="172" t="s">
        <v>90</v>
      </c>
      <c r="K5" s="181"/>
      <c r="L5" s="181"/>
      <c r="M5" s="168" t="s">
        <v>1</v>
      </c>
      <c r="N5" s="172" t="s">
        <v>3</v>
      </c>
      <c r="O5" s="172"/>
      <c r="P5" s="172"/>
      <c r="Q5" s="168"/>
      <c r="R5" s="168"/>
      <c r="S5" s="168"/>
      <c r="T5" s="168"/>
      <c r="U5" s="168" t="s">
        <v>1</v>
      </c>
      <c r="V5" s="172" t="s">
        <v>3</v>
      </c>
      <c r="W5" s="172"/>
      <c r="X5" s="172"/>
      <c r="Y5" s="168"/>
      <c r="Z5" s="168"/>
      <c r="AA5" s="168"/>
      <c r="AB5" s="168"/>
      <c r="AC5" s="168" t="s">
        <v>1</v>
      </c>
      <c r="AD5" s="172" t="s">
        <v>3</v>
      </c>
      <c r="AE5" s="172"/>
      <c r="AF5" s="172"/>
      <c r="AG5" s="168"/>
      <c r="AH5" s="168"/>
      <c r="AI5" s="168"/>
      <c r="AJ5" s="168"/>
      <c r="AK5" s="168" t="s">
        <v>1</v>
      </c>
      <c r="AL5" s="172" t="s">
        <v>3</v>
      </c>
      <c r="AM5" s="172"/>
      <c r="AN5" s="172"/>
      <c r="AO5" s="168"/>
      <c r="AP5" s="168"/>
      <c r="AQ5" s="168"/>
      <c r="AR5" s="168"/>
      <c r="AS5" s="168" t="s">
        <v>1</v>
      </c>
      <c r="AT5" s="172" t="s">
        <v>3</v>
      </c>
      <c r="AU5" s="172"/>
      <c r="AV5" s="172"/>
      <c r="AW5" s="168"/>
      <c r="AX5" s="168"/>
    </row>
    <row r="6" spans="1:50" s="46" customFormat="1" ht="99.75" customHeight="1" x14ac:dyDescent="0.25">
      <c r="A6" s="141"/>
      <c r="B6" s="141"/>
      <c r="C6" s="168"/>
      <c r="D6" s="172"/>
      <c r="E6" s="172"/>
      <c r="F6" s="172"/>
      <c r="G6" s="168"/>
      <c r="H6" s="172"/>
      <c r="I6" s="172"/>
      <c r="J6" s="172"/>
      <c r="K6" s="181"/>
      <c r="L6" s="181"/>
      <c r="M6" s="168"/>
      <c r="N6" s="53" t="s">
        <v>95</v>
      </c>
      <c r="O6" s="53" t="s">
        <v>103</v>
      </c>
      <c r="P6" s="53" t="s">
        <v>90</v>
      </c>
      <c r="Q6" s="168"/>
      <c r="R6" s="168"/>
      <c r="S6" s="168"/>
      <c r="T6" s="168"/>
      <c r="U6" s="168"/>
      <c r="V6" s="53" t="s">
        <v>95</v>
      </c>
      <c r="W6" s="53" t="s">
        <v>103</v>
      </c>
      <c r="X6" s="53" t="s">
        <v>90</v>
      </c>
      <c r="Y6" s="168"/>
      <c r="Z6" s="168"/>
      <c r="AA6" s="168"/>
      <c r="AB6" s="168"/>
      <c r="AC6" s="168"/>
      <c r="AD6" s="53" t="s">
        <v>95</v>
      </c>
      <c r="AE6" s="53" t="s">
        <v>103</v>
      </c>
      <c r="AF6" s="53" t="s">
        <v>90</v>
      </c>
      <c r="AG6" s="168"/>
      <c r="AH6" s="168"/>
      <c r="AI6" s="168"/>
      <c r="AJ6" s="168"/>
      <c r="AK6" s="168"/>
      <c r="AL6" s="53" t="s">
        <v>95</v>
      </c>
      <c r="AM6" s="53" t="s">
        <v>103</v>
      </c>
      <c r="AN6" s="53" t="s">
        <v>90</v>
      </c>
      <c r="AO6" s="168"/>
      <c r="AP6" s="168"/>
      <c r="AQ6" s="168"/>
      <c r="AR6" s="168"/>
      <c r="AS6" s="168"/>
      <c r="AT6" s="53" t="s">
        <v>95</v>
      </c>
      <c r="AU6" s="53" t="s">
        <v>103</v>
      </c>
      <c r="AV6" s="53" t="s">
        <v>90</v>
      </c>
      <c r="AW6" s="168"/>
      <c r="AX6" s="168"/>
    </row>
    <row r="7" spans="1:50" ht="20.25" customHeight="1" x14ac:dyDescent="0.25">
      <c r="A7" s="54">
        <v>1</v>
      </c>
      <c r="B7" s="55">
        <v>2</v>
      </c>
      <c r="C7" s="64">
        <v>3</v>
      </c>
      <c r="D7" s="55">
        <v>4</v>
      </c>
      <c r="E7" s="55">
        <v>5</v>
      </c>
      <c r="F7" s="55">
        <v>6</v>
      </c>
      <c r="G7" s="64">
        <v>7</v>
      </c>
      <c r="H7" s="55">
        <v>8</v>
      </c>
      <c r="I7" s="55">
        <v>9</v>
      </c>
      <c r="J7" s="55">
        <v>10</v>
      </c>
      <c r="K7" s="87">
        <v>11</v>
      </c>
      <c r="L7" s="88">
        <v>12</v>
      </c>
      <c r="M7" s="64">
        <v>13</v>
      </c>
      <c r="N7" s="55">
        <v>14</v>
      </c>
      <c r="O7" s="55">
        <v>15</v>
      </c>
      <c r="P7" s="55">
        <v>16</v>
      </c>
      <c r="Q7" s="55">
        <v>17</v>
      </c>
      <c r="R7" s="55" t="s">
        <v>145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5">
        <v>24</v>
      </c>
      <c r="Y7" s="55">
        <v>25</v>
      </c>
      <c r="Z7" s="55" t="s">
        <v>146</v>
      </c>
      <c r="AA7" s="55">
        <v>27</v>
      </c>
      <c r="AB7" s="55">
        <v>28</v>
      </c>
      <c r="AC7" s="55">
        <v>29</v>
      </c>
      <c r="AD7" s="55">
        <v>30</v>
      </c>
      <c r="AE7" s="55">
        <v>31</v>
      </c>
      <c r="AF7" s="55">
        <v>32</v>
      </c>
      <c r="AG7" s="55">
        <v>33</v>
      </c>
      <c r="AH7" s="55" t="s">
        <v>147</v>
      </c>
      <c r="AI7" s="55">
        <v>35</v>
      </c>
      <c r="AJ7" s="55">
        <v>36</v>
      </c>
      <c r="AK7" s="55">
        <v>37</v>
      </c>
      <c r="AL7" s="55">
        <v>38</v>
      </c>
      <c r="AM7" s="55">
        <v>39</v>
      </c>
      <c r="AN7" s="55">
        <v>40</v>
      </c>
      <c r="AO7" s="55">
        <v>41</v>
      </c>
      <c r="AP7" s="55" t="s">
        <v>148</v>
      </c>
      <c r="AQ7" s="55">
        <v>43</v>
      </c>
      <c r="AR7" s="55">
        <v>44</v>
      </c>
      <c r="AS7" s="55">
        <v>45</v>
      </c>
      <c r="AT7" s="55">
        <v>46</v>
      </c>
      <c r="AU7" s="55">
        <v>47</v>
      </c>
      <c r="AV7" s="55">
        <v>48</v>
      </c>
      <c r="AW7" s="55">
        <v>49</v>
      </c>
      <c r="AX7" s="55" t="s">
        <v>149</v>
      </c>
    </row>
    <row r="8" spans="1:50" s="45" customFormat="1" ht="18" customHeight="1" x14ac:dyDescent="0.25">
      <c r="A8" s="56"/>
      <c r="B8" s="57" t="s">
        <v>104</v>
      </c>
      <c r="C8" s="57">
        <f>C9+C27+C45+C63+C83</f>
        <v>217</v>
      </c>
      <c r="D8" s="57">
        <f t="shared" ref="D8:AX8" si="0">D9+D27+D45+D63+D83</f>
        <v>11</v>
      </c>
      <c r="E8" s="57">
        <f t="shared" si="0"/>
        <v>188</v>
      </c>
      <c r="F8" s="57">
        <f t="shared" si="0"/>
        <v>22</v>
      </c>
      <c r="G8" s="57">
        <f t="shared" si="0"/>
        <v>204</v>
      </c>
      <c r="H8" s="57">
        <f t="shared" si="0"/>
        <v>11</v>
      </c>
      <c r="I8" s="57">
        <f t="shared" si="0"/>
        <v>186</v>
      </c>
      <c r="J8" s="57">
        <f t="shared" si="0"/>
        <v>22</v>
      </c>
      <c r="K8" s="57">
        <f>K9+K27+K45+K63+K83</f>
        <v>93</v>
      </c>
      <c r="L8" s="57">
        <f t="shared" si="0"/>
        <v>3509</v>
      </c>
      <c r="M8" s="57">
        <f t="shared" si="0"/>
        <v>278</v>
      </c>
      <c r="N8" s="57">
        <f t="shared" si="0"/>
        <v>11</v>
      </c>
      <c r="O8" s="57">
        <f t="shared" si="0"/>
        <v>220</v>
      </c>
      <c r="P8" s="57">
        <f t="shared" si="0"/>
        <v>51</v>
      </c>
      <c r="Q8" s="57">
        <f t="shared" si="0"/>
        <v>0</v>
      </c>
      <c r="R8" s="57">
        <f t="shared" si="0"/>
        <v>15</v>
      </c>
      <c r="S8" s="57">
        <f t="shared" si="0"/>
        <v>93</v>
      </c>
      <c r="T8" s="57">
        <f t="shared" si="0"/>
        <v>3749</v>
      </c>
      <c r="U8" s="57">
        <f t="shared" si="0"/>
        <v>250</v>
      </c>
      <c r="V8" s="57">
        <f t="shared" si="0"/>
        <v>11</v>
      </c>
      <c r="W8" s="57">
        <f t="shared" si="0"/>
        <v>220</v>
      </c>
      <c r="X8" s="57">
        <f t="shared" si="0"/>
        <v>51</v>
      </c>
      <c r="Y8" s="57">
        <f t="shared" si="0"/>
        <v>0</v>
      </c>
      <c r="Z8" s="57">
        <f t="shared" si="0"/>
        <v>15</v>
      </c>
      <c r="AA8" s="57">
        <f t="shared" si="0"/>
        <v>93</v>
      </c>
      <c r="AB8" s="57">
        <f t="shared" si="0"/>
        <v>3776</v>
      </c>
      <c r="AC8" s="57">
        <f t="shared" si="0"/>
        <v>252</v>
      </c>
      <c r="AD8" s="57">
        <f t="shared" si="0"/>
        <v>11</v>
      </c>
      <c r="AE8" s="57">
        <f t="shared" si="0"/>
        <v>220</v>
      </c>
      <c r="AF8" s="57">
        <f t="shared" si="0"/>
        <v>51</v>
      </c>
      <c r="AG8" s="57">
        <f t="shared" si="0"/>
        <v>0</v>
      </c>
      <c r="AH8" s="57">
        <f t="shared" si="0"/>
        <v>15</v>
      </c>
      <c r="AI8" s="57">
        <f t="shared" si="0"/>
        <v>95</v>
      </c>
      <c r="AJ8" s="57">
        <f t="shared" si="0"/>
        <v>3805</v>
      </c>
      <c r="AK8" s="57">
        <f t="shared" si="0"/>
        <v>252</v>
      </c>
      <c r="AL8" s="57">
        <f t="shared" si="0"/>
        <v>11</v>
      </c>
      <c r="AM8" s="57">
        <f t="shared" si="0"/>
        <v>222</v>
      </c>
      <c r="AN8" s="57">
        <f t="shared" si="0"/>
        <v>51</v>
      </c>
      <c r="AO8" s="57">
        <f t="shared" si="0"/>
        <v>0</v>
      </c>
      <c r="AP8" s="57">
        <f t="shared" si="0"/>
        <v>15</v>
      </c>
      <c r="AQ8" s="57">
        <f t="shared" si="0"/>
        <v>95</v>
      </c>
      <c r="AR8" s="57">
        <f t="shared" si="0"/>
        <v>3849</v>
      </c>
      <c r="AS8" s="57">
        <f t="shared" si="0"/>
        <v>254</v>
      </c>
      <c r="AT8" s="57">
        <f t="shared" si="0"/>
        <v>11</v>
      </c>
      <c r="AU8" s="57">
        <f t="shared" si="0"/>
        <v>222</v>
      </c>
      <c r="AV8" s="57">
        <f t="shared" si="0"/>
        <v>51</v>
      </c>
      <c r="AW8" s="57">
        <f t="shared" si="0"/>
        <v>0</v>
      </c>
      <c r="AX8" s="57">
        <f t="shared" si="0"/>
        <v>31</v>
      </c>
    </row>
    <row r="9" spans="1:50" s="67" customFormat="1" ht="28.5" customHeight="1" x14ac:dyDescent="0.2">
      <c r="A9" s="48" t="s">
        <v>5</v>
      </c>
      <c r="B9" s="49" t="s">
        <v>164</v>
      </c>
      <c r="C9" s="58">
        <f>SUM(C10:C26)</f>
        <v>35</v>
      </c>
      <c r="D9" s="58">
        <f t="shared" ref="D9:AW9" si="1">SUM(D10:D26)</f>
        <v>2</v>
      </c>
      <c r="E9" s="58">
        <f t="shared" si="1"/>
        <v>30</v>
      </c>
      <c r="F9" s="58">
        <f t="shared" si="1"/>
        <v>3</v>
      </c>
      <c r="G9" s="58">
        <f t="shared" si="1"/>
        <v>32</v>
      </c>
      <c r="H9" s="58">
        <f t="shared" si="1"/>
        <v>2</v>
      </c>
      <c r="I9" s="58">
        <f t="shared" si="1"/>
        <v>30</v>
      </c>
      <c r="J9" s="58">
        <f t="shared" si="1"/>
        <v>3</v>
      </c>
      <c r="K9" s="58">
        <v>18</v>
      </c>
      <c r="L9" s="58">
        <v>750</v>
      </c>
      <c r="M9" s="58">
        <f t="shared" si="1"/>
        <v>45</v>
      </c>
      <c r="N9" s="58">
        <f t="shared" si="1"/>
        <v>2</v>
      </c>
      <c r="O9" s="58">
        <f t="shared" si="1"/>
        <v>34</v>
      </c>
      <c r="P9" s="58">
        <f t="shared" si="1"/>
        <v>9</v>
      </c>
      <c r="Q9" s="58">
        <f t="shared" si="1"/>
        <v>0</v>
      </c>
      <c r="R9" s="58">
        <f t="shared" si="1"/>
        <v>0</v>
      </c>
      <c r="S9" s="58">
        <v>18</v>
      </c>
      <c r="T9" s="58">
        <v>738</v>
      </c>
      <c r="U9" s="58">
        <f t="shared" si="1"/>
        <v>36</v>
      </c>
      <c r="V9" s="58">
        <f t="shared" si="1"/>
        <v>2</v>
      </c>
      <c r="W9" s="58">
        <f t="shared" si="1"/>
        <v>34</v>
      </c>
      <c r="X9" s="58">
        <f t="shared" si="1"/>
        <v>9</v>
      </c>
      <c r="Y9" s="58">
        <f t="shared" si="1"/>
        <v>0</v>
      </c>
      <c r="Z9" s="58">
        <f t="shared" si="1"/>
        <v>0</v>
      </c>
      <c r="AA9" s="58">
        <v>19</v>
      </c>
      <c r="AB9" s="58">
        <v>764</v>
      </c>
      <c r="AC9" s="58">
        <f t="shared" si="1"/>
        <v>38</v>
      </c>
      <c r="AD9" s="58">
        <f t="shared" si="1"/>
        <v>2</v>
      </c>
      <c r="AE9" s="58">
        <f t="shared" si="1"/>
        <v>36</v>
      </c>
      <c r="AF9" s="58">
        <f t="shared" si="1"/>
        <v>9</v>
      </c>
      <c r="AG9" s="58">
        <f t="shared" si="1"/>
        <v>0</v>
      </c>
      <c r="AH9" s="58">
        <f t="shared" si="1"/>
        <v>0</v>
      </c>
      <c r="AI9" s="58">
        <v>19</v>
      </c>
      <c r="AJ9" s="58">
        <v>757</v>
      </c>
      <c r="AK9" s="58">
        <f t="shared" si="1"/>
        <v>38</v>
      </c>
      <c r="AL9" s="58">
        <f t="shared" si="1"/>
        <v>2</v>
      </c>
      <c r="AM9" s="58">
        <f t="shared" si="1"/>
        <v>36</v>
      </c>
      <c r="AN9" s="58">
        <f t="shared" si="1"/>
        <v>9</v>
      </c>
      <c r="AO9" s="58">
        <f t="shared" si="1"/>
        <v>0</v>
      </c>
      <c r="AP9" s="58">
        <f t="shared" si="1"/>
        <v>0</v>
      </c>
      <c r="AQ9" s="58">
        <v>19</v>
      </c>
      <c r="AR9" s="58">
        <v>787</v>
      </c>
      <c r="AS9" s="58">
        <f t="shared" si="1"/>
        <v>38</v>
      </c>
      <c r="AT9" s="58">
        <f t="shared" si="1"/>
        <v>2</v>
      </c>
      <c r="AU9" s="58">
        <f t="shared" si="1"/>
        <v>36</v>
      </c>
      <c r="AV9" s="58">
        <f t="shared" si="1"/>
        <v>9</v>
      </c>
      <c r="AW9" s="58">
        <f t="shared" si="1"/>
        <v>0</v>
      </c>
      <c r="AX9" s="58">
        <v>6</v>
      </c>
    </row>
    <row r="10" spans="1:50" s="72" customFormat="1" ht="17.25" customHeight="1" x14ac:dyDescent="0.2">
      <c r="A10" s="68">
        <v>1</v>
      </c>
      <c r="B10" s="69" t="s">
        <v>131</v>
      </c>
      <c r="C10" s="66">
        <f>D10+E10+F10</f>
        <v>6</v>
      </c>
      <c r="D10" s="70"/>
      <c r="E10" s="70">
        <v>6</v>
      </c>
      <c r="F10" s="70"/>
      <c r="G10" s="66">
        <f>H10+I10+J10</f>
        <v>6</v>
      </c>
      <c r="H10" s="70"/>
      <c r="I10" s="70">
        <v>6</v>
      </c>
      <c r="J10" s="70"/>
      <c r="K10" s="66"/>
      <c r="L10" s="70"/>
      <c r="M10" s="66">
        <f t="shared" ref="M10:M73" si="2">N10+O10+P10</f>
        <v>6</v>
      </c>
      <c r="N10" s="70"/>
      <c r="O10" s="70">
        <v>6</v>
      </c>
      <c r="P10" s="71"/>
      <c r="Q10" s="71"/>
      <c r="R10" s="71"/>
      <c r="S10" s="71"/>
      <c r="T10" s="71"/>
      <c r="U10" s="66">
        <f t="shared" ref="U10:U76" si="3">V10+W10+X10</f>
        <v>6</v>
      </c>
      <c r="V10" s="70"/>
      <c r="W10" s="70">
        <v>6</v>
      </c>
      <c r="X10" s="71"/>
      <c r="Y10" s="71"/>
      <c r="Z10" s="71"/>
      <c r="AA10" s="71"/>
      <c r="AB10" s="71"/>
      <c r="AC10" s="66">
        <f t="shared" ref="AC10:AC76" si="4">AD10+AE10+AF10</f>
        <v>6</v>
      </c>
      <c r="AD10" s="70"/>
      <c r="AE10" s="70">
        <v>6</v>
      </c>
      <c r="AF10" s="71"/>
      <c r="AG10" s="71"/>
      <c r="AH10" s="71"/>
      <c r="AI10" s="71"/>
      <c r="AJ10" s="71"/>
      <c r="AK10" s="66">
        <f t="shared" ref="AK10:AK76" si="5">AL10+AM10+AN10</f>
        <v>6</v>
      </c>
      <c r="AL10" s="70"/>
      <c r="AM10" s="70">
        <v>6</v>
      </c>
      <c r="AN10" s="71"/>
      <c r="AO10" s="71"/>
      <c r="AP10" s="71"/>
      <c r="AQ10" s="71"/>
      <c r="AR10" s="71"/>
      <c r="AS10" s="66">
        <f t="shared" ref="AS10:AS76" si="6">AT10+AU10+AV10</f>
        <v>6</v>
      </c>
      <c r="AT10" s="70"/>
      <c r="AU10" s="70">
        <v>6</v>
      </c>
      <c r="AV10" s="71"/>
      <c r="AW10" s="71"/>
      <c r="AX10" s="70"/>
    </row>
    <row r="11" spans="1:50" s="72" customFormat="1" ht="17.25" customHeight="1" x14ac:dyDescent="0.2">
      <c r="A11" s="68">
        <v>2</v>
      </c>
      <c r="B11" s="69" t="s">
        <v>132</v>
      </c>
      <c r="C11" s="66">
        <f t="shared" ref="C11:C74" si="7">D11+E11+F11</f>
        <v>5</v>
      </c>
      <c r="D11" s="70"/>
      <c r="E11" s="70">
        <v>5</v>
      </c>
      <c r="F11" s="70"/>
      <c r="G11" s="66">
        <f t="shared" ref="G11:G77" si="8">H11+I11+J11</f>
        <v>5</v>
      </c>
      <c r="H11" s="70"/>
      <c r="I11" s="70">
        <v>5</v>
      </c>
      <c r="J11" s="70"/>
      <c r="K11" s="66"/>
      <c r="L11" s="70"/>
      <c r="M11" s="66">
        <f t="shared" si="2"/>
        <v>5</v>
      </c>
      <c r="N11" s="70"/>
      <c r="O11" s="70">
        <v>5</v>
      </c>
      <c r="P11" s="71"/>
      <c r="Q11" s="71"/>
      <c r="R11" s="71"/>
      <c r="S11" s="71"/>
      <c r="T11" s="71"/>
      <c r="U11" s="66">
        <f t="shared" si="3"/>
        <v>5</v>
      </c>
      <c r="V11" s="70"/>
      <c r="W11" s="70">
        <v>5</v>
      </c>
      <c r="X11" s="71"/>
      <c r="Y11" s="71"/>
      <c r="Z11" s="71"/>
      <c r="AA11" s="71"/>
      <c r="AB11" s="71"/>
      <c r="AC11" s="66">
        <f t="shared" si="4"/>
        <v>6</v>
      </c>
      <c r="AD11" s="70"/>
      <c r="AE11" s="70">
        <v>6</v>
      </c>
      <c r="AF11" s="71"/>
      <c r="AG11" s="71"/>
      <c r="AH11" s="71"/>
      <c r="AI11" s="71"/>
      <c r="AJ11" s="71"/>
      <c r="AK11" s="66">
        <f t="shared" si="5"/>
        <v>6</v>
      </c>
      <c r="AL11" s="70"/>
      <c r="AM11" s="70">
        <v>6</v>
      </c>
      <c r="AN11" s="71"/>
      <c r="AO11" s="71"/>
      <c r="AP11" s="71"/>
      <c r="AQ11" s="71"/>
      <c r="AR11" s="71"/>
      <c r="AS11" s="66">
        <f t="shared" si="6"/>
        <v>6</v>
      </c>
      <c r="AT11" s="70"/>
      <c r="AU11" s="70">
        <v>6</v>
      </c>
      <c r="AV11" s="71"/>
      <c r="AW11" s="71"/>
      <c r="AX11" s="70">
        <v>1</v>
      </c>
    </row>
    <row r="12" spans="1:50" s="72" customFormat="1" ht="17.25" customHeight="1" x14ac:dyDescent="0.2">
      <c r="A12" s="68">
        <v>3</v>
      </c>
      <c r="B12" s="69" t="s">
        <v>133</v>
      </c>
      <c r="C12" s="66">
        <f t="shared" si="7"/>
        <v>0</v>
      </c>
      <c r="D12" s="70"/>
      <c r="E12" s="70"/>
      <c r="F12" s="70"/>
      <c r="G12" s="66">
        <f t="shared" si="8"/>
        <v>0</v>
      </c>
      <c r="H12" s="70"/>
      <c r="I12" s="70"/>
      <c r="J12" s="70"/>
      <c r="K12" s="66"/>
      <c r="L12" s="70"/>
      <c r="M12" s="66">
        <f t="shared" si="2"/>
        <v>0</v>
      </c>
      <c r="N12" s="70"/>
      <c r="O12" s="70"/>
      <c r="P12" s="71"/>
      <c r="Q12" s="71"/>
      <c r="R12" s="71"/>
      <c r="S12" s="71"/>
      <c r="T12" s="71"/>
      <c r="U12" s="66">
        <f t="shared" si="3"/>
        <v>0</v>
      </c>
      <c r="V12" s="70"/>
      <c r="W12" s="70"/>
      <c r="X12" s="71"/>
      <c r="Y12" s="71"/>
      <c r="Z12" s="71"/>
      <c r="AA12" s="71"/>
      <c r="AB12" s="71"/>
      <c r="AC12" s="66">
        <f t="shared" si="4"/>
        <v>0</v>
      </c>
      <c r="AD12" s="70"/>
      <c r="AE12" s="70"/>
      <c r="AF12" s="71"/>
      <c r="AG12" s="71"/>
      <c r="AH12" s="71"/>
      <c r="AI12" s="71"/>
      <c r="AJ12" s="71"/>
      <c r="AK12" s="66">
        <f t="shared" si="5"/>
        <v>0</v>
      </c>
      <c r="AL12" s="70"/>
      <c r="AM12" s="70"/>
      <c r="AN12" s="71"/>
      <c r="AO12" s="71"/>
      <c r="AP12" s="71"/>
      <c r="AQ12" s="71"/>
      <c r="AR12" s="71"/>
      <c r="AS12" s="66">
        <f t="shared" si="6"/>
        <v>0</v>
      </c>
      <c r="AT12" s="70"/>
      <c r="AU12" s="70"/>
      <c r="AV12" s="71"/>
      <c r="AW12" s="71"/>
      <c r="AX12" s="70"/>
    </row>
    <row r="13" spans="1:50" s="72" customFormat="1" ht="17.25" customHeight="1" x14ac:dyDescent="0.2">
      <c r="A13" s="180"/>
      <c r="B13" s="69" t="s">
        <v>134</v>
      </c>
      <c r="C13" s="66">
        <f t="shared" si="7"/>
        <v>2</v>
      </c>
      <c r="D13" s="70">
        <v>1</v>
      </c>
      <c r="E13" s="70">
        <v>1</v>
      </c>
      <c r="F13" s="70"/>
      <c r="G13" s="66">
        <f t="shared" si="8"/>
        <v>2</v>
      </c>
      <c r="H13" s="70">
        <v>1</v>
      </c>
      <c r="I13" s="70">
        <v>1</v>
      </c>
      <c r="J13" s="70"/>
      <c r="K13" s="66"/>
      <c r="L13" s="70"/>
      <c r="M13" s="66">
        <f t="shared" si="2"/>
        <v>3</v>
      </c>
      <c r="N13" s="70">
        <v>1</v>
      </c>
      <c r="O13" s="70">
        <v>2</v>
      </c>
      <c r="P13" s="71"/>
      <c r="Q13" s="71"/>
      <c r="R13" s="71"/>
      <c r="S13" s="71"/>
      <c r="T13" s="71"/>
      <c r="U13" s="66">
        <f t="shared" si="3"/>
        <v>3</v>
      </c>
      <c r="V13" s="70">
        <v>1</v>
      </c>
      <c r="W13" s="70">
        <v>2</v>
      </c>
      <c r="X13" s="71"/>
      <c r="Y13" s="71"/>
      <c r="Z13" s="71"/>
      <c r="AA13" s="71"/>
      <c r="AB13" s="71"/>
      <c r="AC13" s="66">
        <f t="shared" si="4"/>
        <v>3</v>
      </c>
      <c r="AD13" s="70">
        <v>1</v>
      </c>
      <c r="AE13" s="70">
        <v>2</v>
      </c>
      <c r="AF13" s="71"/>
      <c r="AG13" s="71"/>
      <c r="AH13" s="71"/>
      <c r="AI13" s="71"/>
      <c r="AJ13" s="71"/>
      <c r="AK13" s="66">
        <f t="shared" si="5"/>
        <v>3</v>
      </c>
      <c r="AL13" s="70">
        <v>1</v>
      </c>
      <c r="AM13" s="70">
        <v>2</v>
      </c>
      <c r="AN13" s="71"/>
      <c r="AO13" s="71"/>
      <c r="AP13" s="71"/>
      <c r="AQ13" s="71"/>
      <c r="AR13" s="71"/>
      <c r="AS13" s="66">
        <f t="shared" si="6"/>
        <v>3</v>
      </c>
      <c r="AT13" s="70">
        <v>1</v>
      </c>
      <c r="AU13" s="70">
        <v>2</v>
      </c>
      <c r="AV13" s="71"/>
      <c r="AW13" s="71"/>
      <c r="AX13" s="70">
        <v>1</v>
      </c>
    </row>
    <row r="14" spans="1:50" s="72" customFormat="1" ht="17.25" customHeight="1" x14ac:dyDescent="0.2">
      <c r="A14" s="180"/>
      <c r="B14" s="69" t="s">
        <v>135</v>
      </c>
      <c r="C14" s="66">
        <f t="shared" si="7"/>
        <v>2</v>
      </c>
      <c r="D14" s="70"/>
      <c r="E14" s="70">
        <v>2</v>
      </c>
      <c r="F14" s="70"/>
      <c r="G14" s="66">
        <f t="shared" si="8"/>
        <v>2</v>
      </c>
      <c r="H14" s="70"/>
      <c r="I14" s="70">
        <v>2</v>
      </c>
      <c r="J14" s="70"/>
      <c r="K14" s="66"/>
      <c r="L14" s="70"/>
      <c r="M14" s="66">
        <f t="shared" si="2"/>
        <v>2</v>
      </c>
      <c r="N14" s="70"/>
      <c r="O14" s="70">
        <v>2</v>
      </c>
      <c r="P14" s="71"/>
      <c r="Q14" s="71"/>
      <c r="R14" s="71"/>
      <c r="S14" s="71"/>
      <c r="T14" s="71"/>
      <c r="U14" s="66">
        <f t="shared" si="3"/>
        <v>2</v>
      </c>
      <c r="V14" s="70"/>
      <c r="W14" s="70">
        <v>2</v>
      </c>
      <c r="X14" s="71"/>
      <c r="Y14" s="71"/>
      <c r="Z14" s="71"/>
      <c r="AA14" s="71"/>
      <c r="AB14" s="71"/>
      <c r="AC14" s="66">
        <f t="shared" si="4"/>
        <v>2</v>
      </c>
      <c r="AD14" s="70"/>
      <c r="AE14" s="70">
        <v>2</v>
      </c>
      <c r="AF14" s="71"/>
      <c r="AG14" s="71"/>
      <c r="AH14" s="71"/>
      <c r="AI14" s="71"/>
      <c r="AJ14" s="71"/>
      <c r="AK14" s="66">
        <f t="shared" si="5"/>
        <v>2</v>
      </c>
      <c r="AL14" s="70"/>
      <c r="AM14" s="70">
        <v>2</v>
      </c>
      <c r="AN14" s="71"/>
      <c r="AO14" s="71"/>
      <c r="AP14" s="71"/>
      <c r="AQ14" s="71"/>
      <c r="AR14" s="71"/>
      <c r="AS14" s="66">
        <f t="shared" si="6"/>
        <v>2</v>
      </c>
      <c r="AT14" s="70"/>
      <c r="AU14" s="70">
        <v>2</v>
      </c>
      <c r="AV14" s="71"/>
      <c r="AW14" s="71"/>
      <c r="AX14" s="70"/>
    </row>
    <row r="15" spans="1:50" s="72" customFormat="1" ht="17.25" customHeight="1" x14ac:dyDescent="0.2">
      <c r="A15" s="180"/>
      <c r="B15" s="69" t="s">
        <v>136</v>
      </c>
      <c r="C15" s="66">
        <f t="shared" si="7"/>
        <v>2</v>
      </c>
      <c r="D15" s="70"/>
      <c r="E15" s="70">
        <v>2</v>
      </c>
      <c r="F15" s="70"/>
      <c r="G15" s="66">
        <f t="shared" si="8"/>
        <v>2</v>
      </c>
      <c r="H15" s="70"/>
      <c r="I15" s="70">
        <v>2</v>
      </c>
      <c r="J15" s="70"/>
      <c r="K15" s="66"/>
      <c r="L15" s="70"/>
      <c r="M15" s="66">
        <f t="shared" si="2"/>
        <v>2</v>
      </c>
      <c r="N15" s="70"/>
      <c r="O15" s="70">
        <v>2</v>
      </c>
      <c r="P15" s="71"/>
      <c r="Q15" s="71"/>
      <c r="R15" s="71"/>
      <c r="S15" s="71"/>
      <c r="T15" s="71"/>
      <c r="U15" s="66">
        <f t="shared" si="3"/>
        <v>2</v>
      </c>
      <c r="V15" s="70"/>
      <c r="W15" s="70">
        <v>2</v>
      </c>
      <c r="X15" s="71"/>
      <c r="Y15" s="71"/>
      <c r="Z15" s="71"/>
      <c r="AA15" s="71"/>
      <c r="AB15" s="71"/>
      <c r="AC15" s="66">
        <f t="shared" si="4"/>
        <v>2</v>
      </c>
      <c r="AD15" s="70"/>
      <c r="AE15" s="70">
        <v>2</v>
      </c>
      <c r="AF15" s="71"/>
      <c r="AG15" s="71"/>
      <c r="AH15" s="71"/>
      <c r="AI15" s="71"/>
      <c r="AJ15" s="71"/>
      <c r="AK15" s="66">
        <f t="shared" si="5"/>
        <v>2</v>
      </c>
      <c r="AL15" s="70"/>
      <c r="AM15" s="70">
        <v>2</v>
      </c>
      <c r="AN15" s="71"/>
      <c r="AO15" s="71"/>
      <c r="AP15" s="71"/>
      <c r="AQ15" s="71"/>
      <c r="AR15" s="71"/>
      <c r="AS15" s="66">
        <f t="shared" si="6"/>
        <v>2</v>
      </c>
      <c r="AT15" s="70"/>
      <c r="AU15" s="70">
        <v>2</v>
      </c>
      <c r="AV15" s="71"/>
      <c r="AW15" s="71"/>
      <c r="AX15" s="70"/>
    </row>
    <row r="16" spans="1:50" s="72" customFormat="1" ht="17.25" customHeight="1" x14ac:dyDescent="0.2">
      <c r="A16" s="68">
        <v>4</v>
      </c>
      <c r="B16" s="69" t="s">
        <v>137</v>
      </c>
      <c r="C16" s="66">
        <f t="shared" si="7"/>
        <v>0</v>
      </c>
      <c r="D16" s="70"/>
      <c r="E16" s="70"/>
      <c r="F16" s="70"/>
      <c r="G16" s="66">
        <f t="shared" si="8"/>
        <v>0</v>
      </c>
      <c r="H16" s="70"/>
      <c r="I16" s="70"/>
      <c r="J16" s="70"/>
      <c r="K16" s="66"/>
      <c r="L16" s="70"/>
      <c r="M16" s="66">
        <f t="shared" si="2"/>
        <v>0</v>
      </c>
      <c r="N16" s="70"/>
      <c r="O16" s="70"/>
      <c r="P16" s="71"/>
      <c r="Q16" s="71"/>
      <c r="R16" s="71"/>
      <c r="S16" s="71"/>
      <c r="T16" s="71"/>
      <c r="U16" s="66">
        <f t="shared" si="3"/>
        <v>0</v>
      </c>
      <c r="V16" s="70"/>
      <c r="W16" s="70"/>
      <c r="X16" s="71"/>
      <c r="Y16" s="71"/>
      <c r="Z16" s="71"/>
      <c r="AA16" s="71"/>
      <c r="AB16" s="71"/>
      <c r="AC16" s="66">
        <f t="shared" si="4"/>
        <v>0</v>
      </c>
      <c r="AD16" s="70"/>
      <c r="AE16" s="70"/>
      <c r="AF16" s="71"/>
      <c r="AG16" s="71"/>
      <c r="AH16" s="71"/>
      <c r="AI16" s="71"/>
      <c r="AJ16" s="71"/>
      <c r="AK16" s="66">
        <f t="shared" si="5"/>
        <v>0</v>
      </c>
      <c r="AL16" s="70"/>
      <c r="AM16" s="70"/>
      <c r="AN16" s="71"/>
      <c r="AO16" s="71"/>
      <c r="AP16" s="71"/>
      <c r="AQ16" s="71"/>
      <c r="AR16" s="71"/>
      <c r="AS16" s="66">
        <f t="shared" si="6"/>
        <v>0</v>
      </c>
      <c r="AT16" s="70"/>
      <c r="AU16" s="70"/>
      <c r="AV16" s="71"/>
      <c r="AW16" s="71"/>
      <c r="AX16" s="70"/>
    </row>
    <row r="17" spans="1:50" s="72" customFormat="1" ht="17.25" customHeight="1" x14ac:dyDescent="0.2">
      <c r="A17" s="184"/>
      <c r="B17" s="69" t="s">
        <v>138</v>
      </c>
      <c r="C17" s="66">
        <f t="shared" si="7"/>
        <v>2</v>
      </c>
      <c r="D17" s="70"/>
      <c r="E17" s="70">
        <v>2</v>
      </c>
      <c r="F17" s="70"/>
      <c r="G17" s="66">
        <f t="shared" si="8"/>
        <v>2</v>
      </c>
      <c r="H17" s="70"/>
      <c r="I17" s="70">
        <v>2</v>
      </c>
      <c r="J17" s="70"/>
      <c r="K17" s="66"/>
      <c r="L17" s="70"/>
      <c r="M17" s="66">
        <f t="shared" si="2"/>
        <v>2</v>
      </c>
      <c r="N17" s="70"/>
      <c r="O17" s="70">
        <v>2</v>
      </c>
      <c r="P17" s="71"/>
      <c r="Q17" s="71"/>
      <c r="R17" s="71"/>
      <c r="S17" s="71"/>
      <c r="T17" s="71"/>
      <c r="U17" s="66">
        <f t="shared" si="3"/>
        <v>2</v>
      </c>
      <c r="V17" s="70"/>
      <c r="W17" s="70">
        <v>2</v>
      </c>
      <c r="X17" s="71"/>
      <c r="Y17" s="71"/>
      <c r="Z17" s="71"/>
      <c r="AA17" s="71"/>
      <c r="AB17" s="71"/>
      <c r="AC17" s="66">
        <f t="shared" si="4"/>
        <v>2</v>
      </c>
      <c r="AD17" s="70"/>
      <c r="AE17" s="70">
        <v>2</v>
      </c>
      <c r="AF17" s="71"/>
      <c r="AG17" s="71"/>
      <c r="AH17" s="71"/>
      <c r="AI17" s="71"/>
      <c r="AJ17" s="71"/>
      <c r="AK17" s="66">
        <f t="shared" si="5"/>
        <v>2</v>
      </c>
      <c r="AL17" s="70"/>
      <c r="AM17" s="70">
        <v>2</v>
      </c>
      <c r="AN17" s="71"/>
      <c r="AO17" s="71"/>
      <c r="AP17" s="71"/>
      <c r="AQ17" s="71"/>
      <c r="AR17" s="71"/>
      <c r="AS17" s="66">
        <f t="shared" si="6"/>
        <v>2</v>
      </c>
      <c r="AT17" s="70"/>
      <c r="AU17" s="70">
        <v>2</v>
      </c>
      <c r="AV17" s="71"/>
      <c r="AW17" s="71"/>
      <c r="AX17" s="70"/>
    </row>
    <row r="18" spans="1:50" s="72" customFormat="1" ht="17.25" customHeight="1" x14ac:dyDescent="0.2">
      <c r="A18" s="184"/>
      <c r="B18" s="69" t="s">
        <v>139</v>
      </c>
      <c r="C18" s="66">
        <f t="shared" si="7"/>
        <v>1</v>
      </c>
      <c r="D18" s="70"/>
      <c r="E18" s="70">
        <v>1</v>
      </c>
      <c r="F18" s="70"/>
      <c r="G18" s="66">
        <f t="shared" si="8"/>
        <v>1</v>
      </c>
      <c r="H18" s="70"/>
      <c r="I18" s="70">
        <v>1</v>
      </c>
      <c r="J18" s="70"/>
      <c r="K18" s="66"/>
      <c r="L18" s="70"/>
      <c r="M18" s="66">
        <f t="shared" si="2"/>
        <v>2</v>
      </c>
      <c r="N18" s="70"/>
      <c r="O18" s="70">
        <v>2</v>
      </c>
      <c r="P18" s="71"/>
      <c r="Q18" s="71"/>
      <c r="R18" s="71"/>
      <c r="S18" s="71"/>
      <c r="T18" s="71"/>
      <c r="U18" s="66">
        <f t="shared" si="3"/>
        <v>2</v>
      </c>
      <c r="V18" s="70"/>
      <c r="W18" s="70">
        <v>2</v>
      </c>
      <c r="X18" s="71"/>
      <c r="Y18" s="71"/>
      <c r="Z18" s="71"/>
      <c r="AA18" s="71"/>
      <c r="AB18" s="71"/>
      <c r="AC18" s="66">
        <f t="shared" si="4"/>
        <v>2</v>
      </c>
      <c r="AD18" s="70"/>
      <c r="AE18" s="70">
        <v>2</v>
      </c>
      <c r="AF18" s="71"/>
      <c r="AG18" s="71"/>
      <c r="AH18" s="71"/>
      <c r="AI18" s="71"/>
      <c r="AJ18" s="71"/>
      <c r="AK18" s="66">
        <f t="shared" si="5"/>
        <v>2</v>
      </c>
      <c r="AL18" s="70"/>
      <c r="AM18" s="70">
        <v>2</v>
      </c>
      <c r="AN18" s="71"/>
      <c r="AO18" s="71"/>
      <c r="AP18" s="71"/>
      <c r="AQ18" s="71"/>
      <c r="AR18" s="71"/>
      <c r="AS18" s="66">
        <f t="shared" si="6"/>
        <v>2</v>
      </c>
      <c r="AT18" s="70"/>
      <c r="AU18" s="70">
        <v>2</v>
      </c>
      <c r="AV18" s="71"/>
      <c r="AW18" s="71"/>
      <c r="AX18" s="70">
        <v>1</v>
      </c>
    </row>
    <row r="19" spans="1:50" s="72" customFormat="1" ht="17.25" customHeight="1" x14ac:dyDescent="0.2">
      <c r="A19" s="68">
        <v>5</v>
      </c>
      <c r="B19" s="69" t="s">
        <v>140</v>
      </c>
      <c r="C19" s="66">
        <f t="shared" si="7"/>
        <v>1</v>
      </c>
      <c r="D19" s="70"/>
      <c r="E19" s="70">
        <v>1</v>
      </c>
      <c r="F19" s="70"/>
      <c r="G19" s="66">
        <f t="shared" si="8"/>
        <v>1</v>
      </c>
      <c r="H19" s="70"/>
      <c r="I19" s="70">
        <v>1</v>
      </c>
      <c r="J19" s="70"/>
      <c r="K19" s="66"/>
      <c r="L19" s="70"/>
      <c r="M19" s="66">
        <f t="shared" si="2"/>
        <v>1</v>
      </c>
      <c r="N19" s="70"/>
      <c r="O19" s="70">
        <v>1</v>
      </c>
      <c r="P19" s="71"/>
      <c r="Q19" s="71"/>
      <c r="R19" s="71"/>
      <c r="S19" s="71"/>
      <c r="T19" s="71"/>
      <c r="U19" s="66">
        <f t="shared" si="3"/>
        <v>1</v>
      </c>
      <c r="V19" s="70"/>
      <c r="W19" s="70">
        <v>1</v>
      </c>
      <c r="X19" s="71"/>
      <c r="Y19" s="71"/>
      <c r="Z19" s="71"/>
      <c r="AA19" s="71"/>
      <c r="AB19" s="71"/>
      <c r="AC19" s="66">
        <f t="shared" si="4"/>
        <v>1</v>
      </c>
      <c r="AD19" s="70"/>
      <c r="AE19" s="70">
        <v>1</v>
      </c>
      <c r="AF19" s="71"/>
      <c r="AG19" s="71"/>
      <c r="AH19" s="71"/>
      <c r="AI19" s="71"/>
      <c r="AJ19" s="71"/>
      <c r="AK19" s="66">
        <f t="shared" si="5"/>
        <v>1</v>
      </c>
      <c r="AL19" s="70"/>
      <c r="AM19" s="70">
        <v>1</v>
      </c>
      <c r="AN19" s="71"/>
      <c r="AO19" s="71"/>
      <c r="AP19" s="71"/>
      <c r="AQ19" s="71"/>
      <c r="AR19" s="71"/>
      <c r="AS19" s="66">
        <f t="shared" si="6"/>
        <v>1</v>
      </c>
      <c r="AT19" s="70"/>
      <c r="AU19" s="70">
        <v>1</v>
      </c>
      <c r="AV19" s="71"/>
      <c r="AW19" s="71"/>
      <c r="AX19" s="70"/>
    </row>
    <row r="20" spans="1:50" s="72" customFormat="1" ht="17.25" customHeight="1" x14ac:dyDescent="0.2">
      <c r="A20" s="68">
        <v>6</v>
      </c>
      <c r="B20" s="69" t="s">
        <v>129</v>
      </c>
      <c r="C20" s="66">
        <f t="shared" si="7"/>
        <v>5</v>
      </c>
      <c r="D20" s="70">
        <v>1</v>
      </c>
      <c r="E20" s="70">
        <v>4</v>
      </c>
      <c r="F20" s="70"/>
      <c r="G20" s="66">
        <f t="shared" si="8"/>
        <v>5</v>
      </c>
      <c r="H20" s="70">
        <v>1</v>
      </c>
      <c r="I20" s="70">
        <v>4</v>
      </c>
      <c r="J20" s="70"/>
      <c r="K20" s="66"/>
      <c r="L20" s="70"/>
      <c r="M20" s="66">
        <f t="shared" si="2"/>
        <v>5</v>
      </c>
      <c r="N20" s="70">
        <v>1</v>
      </c>
      <c r="O20" s="70">
        <v>4</v>
      </c>
      <c r="P20" s="71"/>
      <c r="Q20" s="71"/>
      <c r="R20" s="71"/>
      <c r="S20" s="71"/>
      <c r="T20" s="71"/>
      <c r="U20" s="66">
        <f t="shared" si="3"/>
        <v>5</v>
      </c>
      <c r="V20" s="70">
        <v>1</v>
      </c>
      <c r="W20" s="70">
        <v>4</v>
      </c>
      <c r="X20" s="71"/>
      <c r="Y20" s="71"/>
      <c r="Z20" s="71"/>
      <c r="AA20" s="71"/>
      <c r="AB20" s="71"/>
      <c r="AC20" s="66">
        <f t="shared" si="4"/>
        <v>5</v>
      </c>
      <c r="AD20" s="70">
        <v>1</v>
      </c>
      <c r="AE20" s="70">
        <v>4</v>
      </c>
      <c r="AF20" s="71"/>
      <c r="AG20" s="71"/>
      <c r="AH20" s="71"/>
      <c r="AI20" s="71"/>
      <c r="AJ20" s="71"/>
      <c r="AK20" s="66">
        <f t="shared" si="5"/>
        <v>5</v>
      </c>
      <c r="AL20" s="70">
        <v>1</v>
      </c>
      <c r="AM20" s="70">
        <v>4</v>
      </c>
      <c r="AN20" s="71"/>
      <c r="AO20" s="71"/>
      <c r="AP20" s="71"/>
      <c r="AQ20" s="71"/>
      <c r="AR20" s="71"/>
      <c r="AS20" s="66">
        <f t="shared" si="6"/>
        <v>5</v>
      </c>
      <c r="AT20" s="70">
        <v>1</v>
      </c>
      <c r="AU20" s="70">
        <v>4</v>
      </c>
      <c r="AV20" s="71"/>
      <c r="AW20" s="71"/>
      <c r="AX20" s="70"/>
    </row>
    <row r="21" spans="1:50" s="72" customFormat="1" ht="17.25" customHeight="1" x14ac:dyDescent="0.2">
      <c r="A21" s="68">
        <v>7</v>
      </c>
      <c r="B21" s="69" t="s">
        <v>141</v>
      </c>
      <c r="C21" s="66">
        <f t="shared" si="7"/>
        <v>1</v>
      </c>
      <c r="D21" s="70"/>
      <c r="E21" s="70">
        <v>1</v>
      </c>
      <c r="F21" s="70"/>
      <c r="G21" s="66">
        <f t="shared" si="8"/>
        <v>1</v>
      </c>
      <c r="H21" s="70"/>
      <c r="I21" s="70">
        <v>1</v>
      </c>
      <c r="J21" s="70"/>
      <c r="K21" s="66"/>
      <c r="L21" s="70"/>
      <c r="M21" s="66">
        <f t="shared" si="2"/>
        <v>2</v>
      </c>
      <c r="N21" s="70"/>
      <c r="O21" s="70">
        <v>2</v>
      </c>
      <c r="P21" s="71"/>
      <c r="Q21" s="71"/>
      <c r="R21" s="71"/>
      <c r="S21" s="71"/>
      <c r="T21" s="71"/>
      <c r="U21" s="66">
        <f t="shared" si="3"/>
        <v>2</v>
      </c>
      <c r="V21" s="70"/>
      <c r="W21" s="70">
        <v>2</v>
      </c>
      <c r="X21" s="71"/>
      <c r="Y21" s="71"/>
      <c r="Z21" s="71"/>
      <c r="AA21" s="71"/>
      <c r="AB21" s="71"/>
      <c r="AC21" s="66">
        <f t="shared" si="4"/>
        <v>2</v>
      </c>
      <c r="AD21" s="70"/>
      <c r="AE21" s="70">
        <v>2</v>
      </c>
      <c r="AF21" s="71"/>
      <c r="AG21" s="71"/>
      <c r="AH21" s="71"/>
      <c r="AI21" s="71"/>
      <c r="AJ21" s="71"/>
      <c r="AK21" s="66">
        <f t="shared" si="5"/>
        <v>2</v>
      </c>
      <c r="AL21" s="70"/>
      <c r="AM21" s="70">
        <v>2</v>
      </c>
      <c r="AN21" s="71"/>
      <c r="AO21" s="71"/>
      <c r="AP21" s="71"/>
      <c r="AQ21" s="71"/>
      <c r="AR21" s="71"/>
      <c r="AS21" s="66">
        <f t="shared" si="6"/>
        <v>2</v>
      </c>
      <c r="AT21" s="70"/>
      <c r="AU21" s="70">
        <v>2</v>
      </c>
      <c r="AV21" s="71"/>
      <c r="AW21" s="71"/>
      <c r="AX21" s="70">
        <v>1</v>
      </c>
    </row>
    <row r="22" spans="1:50" s="72" customFormat="1" ht="17.25" customHeight="1" x14ac:dyDescent="0.2">
      <c r="A22" s="68">
        <v>8</v>
      </c>
      <c r="B22" s="69" t="s">
        <v>127</v>
      </c>
      <c r="C22" s="66">
        <f t="shared" si="7"/>
        <v>1</v>
      </c>
      <c r="D22" s="71"/>
      <c r="E22" s="70">
        <v>1</v>
      </c>
      <c r="F22" s="70"/>
      <c r="G22" s="66">
        <f t="shared" si="8"/>
        <v>1</v>
      </c>
      <c r="H22" s="70"/>
      <c r="I22" s="70">
        <v>1</v>
      </c>
      <c r="J22" s="70"/>
      <c r="K22" s="66"/>
      <c r="L22" s="70"/>
      <c r="M22" s="66">
        <f t="shared" si="2"/>
        <v>2</v>
      </c>
      <c r="N22" s="70"/>
      <c r="O22" s="70">
        <v>2</v>
      </c>
      <c r="P22" s="71"/>
      <c r="Q22" s="71"/>
      <c r="R22" s="71"/>
      <c r="S22" s="71"/>
      <c r="T22" s="71"/>
      <c r="U22" s="66">
        <f t="shared" si="3"/>
        <v>2</v>
      </c>
      <c r="V22" s="70"/>
      <c r="W22" s="70">
        <v>2</v>
      </c>
      <c r="X22" s="71"/>
      <c r="Y22" s="71"/>
      <c r="Z22" s="71"/>
      <c r="AA22" s="71"/>
      <c r="AB22" s="71"/>
      <c r="AC22" s="66">
        <f t="shared" si="4"/>
        <v>2</v>
      </c>
      <c r="AD22" s="70"/>
      <c r="AE22" s="70">
        <v>2</v>
      </c>
      <c r="AF22" s="71"/>
      <c r="AG22" s="71"/>
      <c r="AH22" s="71"/>
      <c r="AI22" s="71"/>
      <c r="AJ22" s="71"/>
      <c r="AK22" s="66">
        <f t="shared" si="5"/>
        <v>2</v>
      </c>
      <c r="AL22" s="70"/>
      <c r="AM22" s="70">
        <v>2</v>
      </c>
      <c r="AN22" s="71"/>
      <c r="AO22" s="71"/>
      <c r="AP22" s="71"/>
      <c r="AQ22" s="71"/>
      <c r="AR22" s="71"/>
      <c r="AS22" s="66">
        <f t="shared" si="6"/>
        <v>2</v>
      </c>
      <c r="AT22" s="70"/>
      <c r="AU22" s="70">
        <v>2</v>
      </c>
      <c r="AV22" s="71"/>
      <c r="AW22" s="71"/>
      <c r="AX22" s="70">
        <v>1</v>
      </c>
    </row>
    <row r="23" spans="1:50" s="72" customFormat="1" ht="17.25" customHeight="1" x14ac:dyDescent="0.2">
      <c r="A23" s="68">
        <v>9</v>
      </c>
      <c r="B23" s="69" t="s">
        <v>142</v>
      </c>
      <c r="C23" s="66">
        <f t="shared" si="7"/>
        <v>2</v>
      </c>
      <c r="D23" s="71"/>
      <c r="E23" s="70">
        <v>2</v>
      </c>
      <c r="F23" s="70"/>
      <c r="G23" s="66">
        <f t="shared" si="8"/>
        <v>2</v>
      </c>
      <c r="H23" s="70"/>
      <c r="I23" s="70">
        <v>2</v>
      </c>
      <c r="J23" s="70"/>
      <c r="K23" s="66"/>
      <c r="L23" s="70"/>
      <c r="M23" s="66">
        <f t="shared" si="2"/>
        <v>2</v>
      </c>
      <c r="N23" s="70"/>
      <c r="O23" s="70">
        <v>2</v>
      </c>
      <c r="P23" s="71"/>
      <c r="Q23" s="71"/>
      <c r="R23" s="71"/>
      <c r="S23" s="71"/>
      <c r="T23" s="71"/>
      <c r="U23" s="66">
        <f t="shared" si="3"/>
        <v>2</v>
      </c>
      <c r="V23" s="70"/>
      <c r="W23" s="70">
        <v>2</v>
      </c>
      <c r="X23" s="71"/>
      <c r="Y23" s="71"/>
      <c r="Z23" s="71"/>
      <c r="AA23" s="71"/>
      <c r="AB23" s="71"/>
      <c r="AC23" s="66">
        <f t="shared" si="4"/>
        <v>2</v>
      </c>
      <c r="AD23" s="70"/>
      <c r="AE23" s="70">
        <v>2</v>
      </c>
      <c r="AF23" s="71"/>
      <c r="AG23" s="71"/>
      <c r="AH23" s="71"/>
      <c r="AI23" s="71"/>
      <c r="AJ23" s="71"/>
      <c r="AK23" s="66">
        <f t="shared" si="5"/>
        <v>2</v>
      </c>
      <c r="AL23" s="70"/>
      <c r="AM23" s="70">
        <v>2</v>
      </c>
      <c r="AN23" s="71"/>
      <c r="AO23" s="71"/>
      <c r="AP23" s="71"/>
      <c r="AQ23" s="71"/>
      <c r="AR23" s="71"/>
      <c r="AS23" s="66">
        <f t="shared" si="6"/>
        <v>2</v>
      </c>
      <c r="AT23" s="70"/>
      <c r="AU23" s="70">
        <v>2</v>
      </c>
      <c r="AV23" s="71"/>
      <c r="AW23" s="71"/>
      <c r="AX23" s="70"/>
    </row>
    <row r="24" spans="1:50" s="72" customFormat="1" ht="17.25" customHeight="1" x14ac:dyDescent="0.2">
      <c r="A24" s="68">
        <v>10</v>
      </c>
      <c r="B24" s="69" t="s">
        <v>125</v>
      </c>
      <c r="C24" s="66">
        <f t="shared" si="7"/>
        <v>1</v>
      </c>
      <c r="D24" s="71"/>
      <c r="E24" s="70">
        <v>1</v>
      </c>
      <c r="F24" s="70"/>
      <c r="G24" s="66">
        <f t="shared" si="8"/>
        <v>1</v>
      </c>
      <c r="H24" s="70"/>
      <c r="I24" s="70">
        <v>1</v>
      </c>
      <c r="J24" s="70"/>
      <c r="K24" s="66"/>
      <c r="L24" s="70"/>
      <c r="M24" s="66">
        <f t="shared" si="2"/>
        <v>1</v>
      </c>
      <c r="N24" s="70"/>
      <c r="O24" s="70">
        <v>1</v>
      </c>
      <c r="P24" s="71"/>
      <c r="Q24" s="71"/>
      <c r="R24" s="71"/>
      <c r="S24" s="71"/>
      <c r="T24" s="71"/>
      <c r="U24" s="66">
        <f t="shared" si="3"/>
        <v>1</v>
      </c>
      <c r="V24" s="70"/>
      <c r="W24" s="70">
        <v>1</v>
      </c>
      <c r="X24" s="71"/>
      <c r="Y24" s="71"/>
      <c r="Z24" s="71"/>
      <c r="AA24" s="71"/>
      <c r="AB24" s="71"/>
      <c r="AC24" s="66">
        <f t="shared" si="4"/>
        <v>1</v>
      </c>
      <c r="AD24" s="70"/>
      <c r="AE24" s="70">
        <v>1</v>
      </c>
      <c r="AF24" s="71"/>
      <c r="AG24" s="71"/>
      <c r="AH24" s="71"/>
      <c r="AI24" s="71"/>
      <c r="AJ24" s="71"/>
      <c r="AK24" s="66">
        <f t="shared" si="5"/>
        <v>1</v>
      </c>
      <c r="AL24" s="70"/>
      <c r="AM24" s="70">
        <v>1</v>
      </c>
      <c r="AN24" s="71"/>
      <c r="AO24" s="71"/>
      <c r="AP24" s="71"/>
      <c r="AQ24" s="71"/>
      <c r="AR24" s="71"/>
      <c r="AS24" s="66">
        <f t="shared" si="6"/>
        <v>1</v>
      </c>
      <c r="AT24" s="70"/>
      <c r="AU24" s="70">
        <v>1</v>
      </c>
      <c r="AV24" s="71"/>
      <c r="AW24" s="71"/>
      <c r="AX24" s="70"/>
    </row>
    <row r="25" spans="1:50" s="72" customFormat="1" ht="17.25" customHeight="1" x14ac:dyDescent="0.2">
      <c r="A25" s="68">
        <v>11</v>
      </c>
      <c r="B25" s="69" t="s">
        <v>144</v>
      </c>
      <c r="C25" s="66">
        <f t="shared" si="7"/>
        <v>1</v>
      </c>
      <c r="D25" s="71"/>
      <c r="E25" s="70">
        <v>1</v>
      </c>
      <c r="F25" s="70"/>
      <c r="G25" s="66">
        <f t="shared" si="8"/>
        <v>1</v>
      </c>
      <c r="H25" s="70"/>
      <c r="I25" s="70">
        <v>1</v>
      </c>
      <c r="J25" s="70"/>
      <c r="K25" s="66"/>
      <c r="L25" s="70"/>
      <c r="M25" s="66">
        <f t="shared" si="2"/>
        <v>1</v>
      </c>
      <c r="N25" s="70"/>
      <c r="O25" s="70">
        <v>1</v>
      </c>
      <c r="P25" s="71"/>
      <c r="Q25" s="71"/>
      <c r="R25" s="71"/>
      <c r="S25" s="71"/>
      <c r="T25" s="71"/>
      <c r="U25" s="66">
        <f t="shared" si="3"/>
        <v>1</v>
      </c>
      <c r="V25" s="70"/>
      <c r="W25" s="70">
        <v>1</v>
      </c>
      <c r="X25" s="71"/>
      <c r="Y25" s="71"/>
      <c r="Z25" s="71"/>
      <c r="AA25" s="71"/>
      <c r="AB25" s="71"/>
      <c r="AC25" s="66">
        <f t="shared" si="4"/>
        <v>2</v>
      </c>
      <c r="AD25" s="70"/>
      <c r="AE25" s="70">
        <v>2</v>
      </c>
      <c r="AF25" s="71"/>
      <c r="AG25" s="71"/>
      <c r="AH25" s="71"/>
      <c r="AI25" s="71"/>
      <c r="AJ25" s="71"/>
      <c r="AK25" s="66">
        <f t="shared" si="5"/>
        <v>2</v>
      </c>
      <c r="AL25" s="70"/>
      <c r="AM25" s="70">
        <v>2</v>
      </c>
      <c r="AN25" s="71"/>
      <c r="AO25" s="71"/>
      <c r="AP25" s="71"/>
      <c r="AQ25" s="71"/>
      <c r="AR25" s="71"/>
      <c r="AS25" s="66">
        <f t="shared" si="6"/>
        <v>2</v>
      </c>
      <c r="AT25" s="70"/>
      <c r="AU25" s="70">
        <v>2</v>
      </c>
      <c r="AV25" s="71"/>
      <c r="AW25" s="71"/>
      <c r="AX25" s="70">
        <v>1</v>
      </c>
    </row>
    <row r="26" spans="1:50" s="72" customFormat="1" ht="17.25" customHeight="1" x14ac:dyDescent="0.2">
      <c r="A26" s="68">
        <v>12</v>
      </c>
      <c r="B26" s="69" t="s">
        <v>162</v>
      </c>
      <c r="C26" s="66">
        <f t="shared" si="7"/>
        <v>3</v>
      </c>
      <c r="D26" s="71"/>
      <c r="E26" s="70"/>
      <c r="F26" s="70">
        <v>3</v>
      </c>
      <c r="G26" s="66"/>
      <c r="H26" s="70"/>
      <c r="I26" s="70"/>
      <c r="J26" s="70">
        <v>3</v>
      </c>
      <c r="K26" s="66"/>
      <c r="L26" s="70"/>
      <c r="M26" s="66">
        <f t="shared" si="2"/>
        <v>9</v>
      </c>
      <c r="N26" s="70"/>
      <c r="O26" s="70"/>
      <c r="P26" s="71">
        <v>9</v>
      </c>
      <c r="Q26" s="71"/>
      <c r="R26" s="71"/>
      <c r="S26" s="71"/>
      <c r="T26" s="71"/>
      <c r="U26" s="66"/>
      <c r="V26" s="70"/>
      <c r="W26" s="70"/>
      <c r="X26" s="71">
        <v>9</v>
      </c>
      <c r="Y26" s="71"/>
      <c r="Z26" s="71"/>
      <c r="AA26" s="71"/>
      <c r="AB26" s="71"/>
      <c r="AC26" s="66"/>
      <c r="AD26" s="70"/>
      <c r="AE26" s="70"/>
      <c r="AF26" s="71">
        <v>9</v>
      </c>
      <c r="AG26" s="71"/>
      <c r="AH26" s="71"/>
      <c r="AI26" s="71"/>
      <c r="AJ26" s="71"/>
      <c r="AK26" s="66"/>
      <c r="AL26" s="70"/>
      <c r="AM26" s="70"/>
      <c r="AN26" s="71">
        <v>9</v>
      </c>
      <c r="AO26" s="71"/>
      <c r="AP26" s="71"/>
      <c r="AQ26" s="71"/>
      <c r="AR26" s="71"/>
      <c r="AS26" s="66"/>
      <c r="AT26" s="70"/>
      <c r="AU26" s="70"/>
      <c r="AV26" s="71">
        <v>9</v>
      </c>
      <c r="AW26" s="71"/>
      <c r="AX26" s="70"/>
    </row>
    <row r="27" spans="1:50" s="74" customFormat="1" ht="28.5" customHeight="1" x14ac:dyDescent="0.2">
      <c r="A27" s="59" t="s">
        <v>7</v>
      </c>
      <c r="B27" s="60" t="s">
        <v>165</v>
      </c>
      <c r="C27" s="58">
        <f>SUM(C28:C44)</f>
        <v>56</v>
      </c>
      <c r="D27" s="58">
        <f t="shared" ref="D27:AX27" si="9">SUM(D28:D44)</f>
        <v>3</v>
      </c>
      <c r="E27" s="58">
        <f t="shared" si="9"/>
        <v>49</v>
      </c>
      <c r="F27" s="58">
        <f t="shared" si="9"/>
        <v>4</v>
      </c>
      <c r="G27" s="58">
        <f t="shared" si="9"/>
        <v>52</v>
      </c>
      <c r="H27" s="58">
        <f t="shared" si="9"/>
        <v>3</v>
      </c>
      <c r="I27" s="58">
        <f t="shared" si="9"/>
        <v>49</v>
      </c>
      <c r="J27" s="58">
        <f t="shared" si="9"/>
        <v>4</v>
      </c>
      <c r="K27" s="58">
        <v>25</v>
      </c>
      <c r="L27" s="58">
        <v>1119</v>
      </c>
      <c r="M27" s="58">
        <f t="shared" si="9"/>
        <v>73</v>
      </c>
      <c r="N27" s="58">
        <f t="shared" si="9"/>
        <v>3</v>
      </c>
      <c r="O27" s="58">
        <f t="shared" si="9"/>
        <v>61</v>
      </c>
      <c r="P27" s="58">
        <f t="shared" si="9"/>
        <v>9</v>
      </c>
      <c r="Q27" s="58">
        <f t="shared" si="9"/>
        <v>0</v>
      </c>
      <c r="R27" s="58">
        <f t="shared" si="9"/>
        <v>0</v>
      </c>
      <c r="S27" s="58">
        <v>25</v>
      </c>
      <c r="T27" s="58">
        <v>1084</v>
      </c>
      <c r="U27" s="58">
        <f t="shared" si="9"/>
        <v>64</v>
      </c>
      <c r="V27" s="58">
        <f t="shared" si="9"/>
        <v>3</v>
      </c>
      <c r="W27" s="58">
        <f t="shared" si="9"/>
        <v>61</v>
      </c>
      <c r="X27" s="58">
        <f t="shared" si="9"/>
        <v>9</v>
      </c>
      <c r="Y27" s="58">
        <f t="shared" si="9"/>
        <v>0</v>
      </c>
      <c r="Z27" s="58">
        <f t="shared" si="9"/>
        <v>0</v>
      </c>
      <c r="AA27" s="58">
        <v>25</v>
      </c>
      <c r="AB27" s="58">
        <v>1095</v>
      </c>
      <c r="AC27" s="58">
        <f t="shared" si="9"/>
        <v>64</v>
      </c>
      <c r="AD27" s="58">
        <f t="shared" si="9"/>
        <v>3</v>
      </c>
      <c r="AE27" s="58">
        <f t="shared" si="9"/>
        <v>61</v>
      </c>
      <c r="AF27" s="58">
        <f t="shared" si="9"/>
        <v>9</v>
      </c>
      <c r="AG27" s="58">
        <f t="shared" si="9"/>
        <v>0</v>
      </c>
      <c r="AH27" s="58">
        <f t="shared" si="9"/>
        <v>0</v>
      </c>
      <c r="AI27" s="58">
        <v>25</v>
      </c>
      <c r="AJ27" s="58">
        <v>1105</v>
      </c>
      <c r="AK27" s="58">
        <f t="shared" si="9"/>
        <v>64</v>
      </c>
      <c r="AL27" s="58">
        <f t="shared" si="9"/>
        <v>3</v>
      </c>
      <c r="AM27" s="58">
        <f t="shared" si="9"/>
        <v>61</v>
      </c>
      <c r="AN27" s="58">
        <f t="shared" si="9"/>
        <v>9</v>
      </c>
      <c r="AO27" s="58">
        <f t="shared" si="9"/>
        <v>0</v>
      </c>
      <c r="AP27" s="58">
        <f t="shared" si="9"/>
        <v>0</v>
      </c>
      <c r="AQ27" s="58">
        <v>25</v>
      </c>
      <c r="AR27" s="58">
        <v>1130</v>
      </c>
      <c r="AS27" s="58">
        <f t="shared" si="9"/>
        <v>64</v>
      </c>
      <c r="AT27" s="58">
        <f t="shared" si="9"/>
        <v>3</v>
      </c>
      <c r="AU27" s="58">
        <f t="shared" si="9"/>
        <v>61</v>
      </c>
      <c r="AV27" s="58">
        <f t="shared" si="9"/>
        <v>9</v>
      </c>
      <c r="AW27" s="58">
        <f t="shared" si="9"/>
        <v>0</v>
      </c>
      <c r="AX27" s="58">
        <f t="shared" si="9"/>
        <v>9</v>
      </c>
    </row>
    <row r="28" spans="1:50" s="74" customFormat="1" ht="17.25" customHeight="1" x14ac:dyDescent="0.2">
      <c r="A28" s="75">
        <v>1</v>
      </c>
      <c r="B28" s="73" t="s">
        <v>131</v>
      </c>
      <c r="C28" s="66">
        <f t="shared" si="7"/>
        <v>8</v>
      </c>
      <c r="D28" s="76"/>
      <c r="E28" s="76">
        <v>8</v>
      </c>
      <c r="F28" s="76"/>
      <c r="G28" s="66">
        <f t="shared" si="8"/>
        <v>8</v>
      </c>
      <c r="H28" s="77"/>
      <c r="I28" s="76">
        <v>8</v>
      </c>
      <c r="J28" s="61"/>
      <c r="K28" s="65"/>
      <c r="L28" s="61"/>
      <c r="M28" s="66">
        <f t="shared" si="2"/>
        <v>8</v>
      </c>
      <c r="N28" s="61"/>
      <c r="O28" s="61">
        <v>8</v>
      </c>
      <c r="P28" s="61"/>
      <c r="Q28" s="61"/>
      <c r="R28" s="61"/>
      <c r="S28" s="61"/>
      <c r="T28" s="61"/>
      <c r="U28" s="66">
        <f t="shared" si="3"/>
        <v>8</v>
      </c>
      <c r="V28" s="61"/>
      <c r="W28" s="61">
        <v>8</v>
      </c>
      <c r="X28" s="61"/>
      <c r="Y28" s="61"/>
      <c r="Z28" s="61"/>
      <c r="AA28" s="61"/>
      <c r="AB28" s="61"/>
      <c r="AC28" s="66">
        <f t="shared" si="4"/>
        <v>8</v>
      </c>
      <c r="AD28" s="61"/>
      <c r="AE28" s="61">
        <v>8</v>
      </c>
      <c r="AF28" s="61"/>
      <c r="AG28" s="61"/>
      <c r="AH28" s="61"/>
      <c r="AI28" s="61"/>
      <c r="AJ28" s="61"/>
      <c r="AK28" s="66">
        <f t="shared" si="5"/>
        <v>8</v>
      </c>
      <c r="AL28" s="61"/>
      <c r="AM28" s="61">
        <v>8</v>
      </c>
      <c r="AN28" s="61"/>
      <c r="AO28" s="61"/>
      <c r="AP28" s="61"/>
      <c r="AQ28" s="61"/>
      <c r="AR28" s="61"/>
      <c r="AS28" s="66">
        <f t="shared" si="6"/>
        <v>8</v>
      </c>
      <c r="AT28" s="61"/>
      <c r="AU28" s="61">
        <v>8</v>
      </c>
      <c r="AV28" s="61"/>
      <c r="AW28" s="61"/>
      <c r="AX28" s="47"/>
    </row>
    <row r="29" spans="1:50" s="74" customFormat="1" ht="17.25" customHeight="1" x14ac:dyDescent="0.2">
      <c r="A29" s="75">
        <v>2</v>
      </c>
      <c r="B29" s="73" t="s">
        <v>132</v>
      </c>
      <c r="C29" s="66">
        <f t="shared" si="7"/>
        <v>6</v>
      </c>
      <c r="D29" s="76">
        <v>1</v>
      </c>
      <c r="E29" s="76">
        <v>5</v>
      </c>
      <c r="F29" s="76"/>
      <c r="G29" s="66">
        <f t="shared" si="8"/>
        <v>6</v>
      </c>
      <c r="H29" s="77">
        <v>1</v>
      </c>
      <c r="I29" s="76">
        <v>5</v>
      </c>
      <c r="J29" s="61"/>
      <c r="K29" s="65"/>
      <c r="L29" s="61"/>
      <c r="M29" s="66">
        <f t="shared" si="2"/>
        <v>8</v>
      </c>
      <c r="N29" s="61">
        <v>1</v>
      </c>
      <c r="O29" s="61">
        <v>7</v>
      </c>
      <c r="P29" s="61"/>
      <c r="Q29" s="61"/>
      <c r="R29" s="61"/>
      <c r="S29" s="61"/>
      <c r="T29" s="61"/>
      <c r="U29" s="66">
        <f t="shared" si="3"/>
        <v>8</v>
      </c>
      <c r="V29" s="61">
        <v>1</v>
      </c>
      <c r="W29" s="61">
        <v>7</v>
      </c>
      <c r="X29" s="61"/>
      <c r="Y29" s="61"/>
      <c r="Z29" s="61"/>
      <c r="AA29" s="61"/>
      <c r="AB29" s="61"/>
      <c r="AC29" s="66">
        <f t="shared" si="4"/>
        <v>8</v>
      </c>
      <c r="AD29" s="61">
        <v>1</v>
      </c>
      <c r="AE29" s="61">
        <v>7</v>
      </c>
      <c r="AF29" s="61"/>
      <c r="AG29" s="61"/>
      <c r="AH29" s="61"/>
      <c r="AI29" s="61"/>
      <c r="AJ29" s="61"/>
      <c r="AK29" s="66">
        <f t="shared" si="5"/>
        <v>8</v>
      </c>
      <c r="AL29" s="61">
        <v>1</v>
      </c>
      <c r="AM29" s="61">
        <v>7</v>
      </c>
      <c r="AN29" s="61"/>
      <c r="AO29" s="61"/>
      <c r="AP29" s="61"/>
      <c r="AQ29" s="61"/>
      <c r="AR29" s="61"/>
      <c r="AS29" s="66">
        <f t="shared" si="6"/>
        <v>8</v>
      </c>
      <c r="AT29" s="61">
        <v>1</v>
      </c>
      <c r="AU29" s="61">
        <v>7</v>
      </c>
      <c r="AV29" s="61"/>
      <c r="AW29" s="61"/>
      <c r="AX29" s="47">
        <v>2</v>
      </c>
    </row>
    <row r="30" spans="1:50" s="74" customFormat="1" ht="17.25" customHeight="1" x14ac:dyDescent="0.2">
      <c r="A30" s="75">
        <v>3</v>
      </c>
      <c r="B30" s="73" t="s">
        <v>133</v>
      </c>
      <c r="C30" s="66">
        <f t="shared" si="7"/>
        <v>7</v>
      </c>
      <c r="D30" s="76"/>
      <c r="E30" s="76">
        <v>7</v>
      </c>
      <c r="F30" s="76"/>
      <c r="G30" s="66">
        <f t="shared" si="8"/>
        <v>7</v>
      </c>
      <c r="H30" s="77"/>
      <c r="I30" s="76">
        <v>7</v>
      </c>
      <c r="J30" s="61"/>
      <c r="K30" s="65"/>
      <c r="L30" s="61"/>
      <c r="M30" s="66">
        <f t="shared" si="2"/>
        <v>8</v>
      </c>
      <c r="N30" s="61"/>
      <c r="O30" s="61">
        <v>8</v>
      </c>
      <c r="P30" s="61"/>
      <c r="Q30" s="61"/>
      <c r="R30" s="61"/>
      <c r="S30" s="61"/>
      <c r="T30" s="61"/>
      <c r="U30" s="66">
        <f t="shared" si="3"/>
        <v>8</v>
      </c>
      <c r="V30" s="61"/>
      <c r="W30" s="61">
        <v>8</v>
      </c>
      <c r="X30" s="61"/>
      <c r="Y30" s="61"/>
      <c r="Z30" s="61"/>
      <c r="AA30" s="61"/>
      <c r="AB30" s="61"/>
      <c r="AC30" s="66">
        <f t="shared" si="4"/>
        <v>8</v>
      </c>
      <c r="AD30" s="61"/>
      <c r="AE30" s="61">
        <v>8</v>
      </c>
      <c r="AF30" s="61"/>
      <c r="AG30" s="61"/>
      <c r="AH30" s="61"/>
      <c r="AI30" s="61"/>
      <c r="AJ30" s="61"/>
      <c r="AK30" s="66">
        <f t="shared" si="5"/>
        <v>8</v>
      </c>
      <c r="AL30" s="61"/>
      <c r="AM30" s="61">
        <v>8</v>
      </c>
      <c r="AN30" s="61"/>
      <c r="AO30" s="61"/>
      <c r="AP30" s="61"/>
      <c r="AQ30" s="61"/>
      <c r="AR30" s="61"/>
      <c r="AS30" s="66">
        <f t="shared" si="6"/>
        <v>8</v>
      </c>
      <c r="AT30" s="61"/>
      <c r="AU30" s="61">
        <v>8</v>
      </c>
      <c r="AV30" s="61"/>
      <c r="AW30" s="61"/>
      <c r="AX30" s="47"/>
    </row>
    <row r="31" spans="1:50" s="74" customFormat="1" ht="17.25" customHeight="1" x14ac:dyDescent="0.2">
      <c r="A31" s="183"/>
      <c r="B31" s="73" t="s">
        <v>134</v>
      </c>
      <c r="C31" s="66">
        <f t="shared" si="7"/>
        <v>2</v>
      </c>
      <c r="D31" s="76"/>
      <c r="E31" s="76">
        <v>2</v>
      </c>
      <c r="F31" s="76"/>
      <c r="G31" s="66">
        <f t="shared" si="8"/>
        <v>2</v>
      </c>
      <c r="H31" s="77"/>
      <c r="I31" s="76">
        <v>2</v>
      </c>
      <c r="J31" s="61"/>
      <c r="K31" s="65"/>
      <c r="L31" s="61"/>
      <c r="M31" s="66">
        <f t="shared" si="2"/>
        <v>2</v>
      </c>
      <c r="N31" s="61"/>
      <c r="O31" s="61">
        <v>2</v>
      </c>
      <c r="P31" s="61"/>
      <c r="Q31" s="61"/>
      <c r="R31" s="61"/>
      <c r="S31" s="61"/>
      <c r="T31" s="61"/>
      <c r="U31" s="66">
        <f t="shared" si="3"/>
        <v>2</v>
      </c>
      <c r="V31" s="61"/>
      <c r="W31" s="61">
        <v>2</v>
      </c>
      <c r="X31" s="61"/>
      <c r="Y31" s="61"/>
      <c r="Z31" s="61"/>
      <c r="AA31" s="61"/>
      <c r="AB31" s="61"/>
      <c r="AC31" s="66">
        <f t="shared" si="4"/>
        <v>2</v>
      </c>
      <c r="AD31" s="61"/>
      <c r="AE31" s="61">
        <v>2</v>
      </c>
      <c r="AF31" s="61"/>
      <c r="AG31" s="61"/>
      <c r="AH31" s="61"/>
      <c r="AI31" s="61"/>
      <c r="AJ31" s="61"/>
      <c r="AK31" s="66">
        <f t="shared" si="5"/>
        <v>2</v>
      </c>
      <c r="AL31" s="61"/>
      <c r="AM31" s="61">
        <v>2</v>
      </c>
      <c r="AN31" s="61"/>
      <c r="AO31" s="61"/>
      <c r="AP31" s="61"/>
      <c r="AQ31" s="61"/>
      <c r="AR31" s="61"/>
      <c r="AS31" s="66">
        <f t="shared" si="6"/>
        <v>2</v>
      </c>
      <c r="AT31" s="61"/>
      <c r="AU31" s="61">
        <v>2</v>
      </c>
      <c r="AV31" s="61"/>
      <c r="AW31" s="61"/>
      <c r="AX31" s="47"/>
    </row>
    <row r="32" spans="1:50" s="74" customFormat="1" ht="17.25" customHeight="1" x14ac:dyDescent="0.2">
      <c r="A32" s="183"/>
      <c r="B32" s="73" t="s">
        <v>135</v>
      </c>
      <c r="C32" s="66">
        <f t="shared" si="7"/>
        <v>2</v>
      </c>
      <c r="D32" s="76"/>
      <c r="E32" s="76">
        <v>2</v>
      </c>
      <c r="F32" s="76"/>
      <c r="G32" s="66">
        <f t="shared" si="8"/>
        <v>2</v>
      </c>
      <c r="H32" s="77"/>
      <c r="I32" s="76">
        <v>2</v>
      </c>
      <c r="J32" s="61"/>
      <c r="K32" s="65"/>
      <c r="L32" s="61"/>
      <c r="M32" s="66">
        <f t="shared" si="2"/>
        <v>3</v>
      </c>
      <c r="N32" s="61"/>
      <c r="O32" s="61">
        <v>3</v>
      </c>
      <c r="P32" s="61"/>
      <c r="Q32" s="61"/>
      <c r="R32" s="61"/>
      <c r="S32" s="61"/>
      <c r="T32" s="61"/>
      <c r="U32" s="66">
        <f t="shared" si="3"/>
        <v>3</v>
      </c>
      <c r="V32" s="61"/>
      <c r="W32" s="61">
        <v>3</v>
      </c>
      <c r="X32" s="61"/>
      <c r="Y32" s="61"/>
      <c r="Z32" s="61"/>
      <c r="AA32" s="61"/>
      <c r="AB32" s="61"/>
      <c r="AC32" s="66">
        <f t="shared" si="4"/>
        <v>3</v>
      </c>
      <c r="AD32" s="61"/>
      <c r="AE32" s="61">
        <v>3</v>
      </c>
      <c r="AF32" s="61"/>
      <c r="AG32" s="61"/>
      <c r="AH32" s="61"/>
      <c r="AI32" s="61"/>
      <c r="AJ32" s="61"/>
      <c r="AK32" s="66">
        <f t="shared" si="5"/>
        <v>3</v>
      </c>
      <c r="AL32" s="61"/>
      <c r="AM32" s="61">
        <v>3</v>
      </c>
      <c r="AN32" s="61"/>
      <c r="AO32" s="61"/>
      <c r="AP32" s="61"/>
      <c r="AQ32" s="61"/>
      <c r="AR32" s="61"/>
      <c r="AS32" s="66">
        <f t="shared" si="6"/>
        <v>3</v>
      </c>
      <c r="AT32" s="61"/>
      <c r="AU32" s="61">
        <v>3</v>
      </c>
      <c r="AV32" s="61"/>
      <c r="AW32" s="61"/>
      <c r="AX32" s="47">
        <v>1</v>
      </c>
    </row>
    <row r="33" spans="1:50" s="74" customFormat="1" ht="17.25" customHeight="1" x14ac:dyDescent="0.2">
      <c r="A33" s="183"/>
      <c r="B33" s="73" t="s">
        <v>136</v>
      </c>
      <c r="C33" s="66">
        <f t="shared" si="7"/>
        <v>3</v>
      </c>
      <c r="D33" s="76"/>
      <c r="E33" s="76">
        <v>3</v>
      </c>
      <c r="F33" s="76"/>
      <c r="G33" s="66">
        <f t="shared" si="8"/>
        <v>3</v>
      </c>
      <c r="H33" s="77"/>
      <c r="I33" s="76">
        <v>3</v>
      </c>
      <c r="J33" s="61"/>
      <c r="K33" s="65"/>
      <c r="L33" s="61"/>
      <c r="M33" s="66">
        <f t="shared" si="2"/>
        <v>3</v>
      </c>
      <c r="N33" s="61"/>
      <c r="O33" s="61">
        <v>3</v>
      </c>
      <c r="P33" s="61"/>
      <c r="Q33" s="61"/>
      <c r="R33" s="61"/>
      <c r="S33" s="61"/>
      <c r="T33" s="61"/>
      <c r="U33" s="66">
        <f t="shared" si="3"/>
        <v>3</v>
      </c>
      <c r="V33" s="61"/>
      <c r="W33" s="61">
        <v>3</v>
      </c>
      <c r="X33" s="61"/>
      <c r="Y33" s="61"/>
      <c r="Z33" s="61"/>
      <c r="AA33" s="61"/>
      <c r="AB33" s="61"/>
      <c r="AC33" s="66">
        <f t="shared" si="4"/>
        <v>3</v>
      </c>
      <c r="AD33" s="61"/>
      <c r="AE33" s="61">
        <v>3</v>
      </c>
      <c r="AF33" s="61"/>
      <c r="AG33" s="61"/>
      <c r="AH33" s="61"/>
      <c r="AI33" s="61"/>
      <c r="AJ33" s="61"/>
      <c r="AK33" s="66">
        <f t="shared" si="5"/>
        <v>3</v>
      </c>
      <c r="AL33" s="61"/>
      <c r="AM33" s="61">
        <v>3</v>
      </c>
      <c r="AN33" s="61"/>
      <c r="AO33" s="61"/>
      <c r="AP33" s="61"/>
      <c r="AQ33" s="61"/>
      <c r="AR33" s="61"/>
      <c r="AS33" s="66">
        <f t="shared" si="6"/>
        <v>3</v>
      </c>
      <c r="AT33" s="61"/>
      <c r="AU33" s="61">
        <v>3</v>
      </c>
      <c r="AV33" s="61"/>
      <c r="AW33" s="61"/>
      <c r="AX33" s="47">
        <v>1</v>
      </c>
    </row>
    <row r="34" spans="1:50" s="74" customFormat="1" ht="17.25" customHeight="1" x14ac:dyDescent="0.2">
      <c r="A34" s="75">
        <v>4</v>
      </c>
      <c r="B34" s="73" t="s">
        <v>137</v>
      </c>
      <c r="C34" s="66">
        <f t="shared" si="7"/>
        <v>3</v>
      </c>
      <c r="D34" s="76"/>
      <c r="E34" s="76">
        <v>3</v>
      </c>
      <c r="F34" s="76"/>
      <c r="G34" s="66">
        <f t="shared" si="8"/>
        <v>3</v>
      </c>
      <c r="H34" s="77"/>
      <c r="I34" s="76">
        <v>3</v>
      </c>
      <c r="J34" s="61"/>
      <c r="K34" s="65"/>
      <c r="L34" s="61"/>
      <c r="M34" s="66">
        <f t="shared" si="2"/>
        <v>5</v>
      </c>
      <c r="N34" s="61"/>
      <c r="O34" s="61">
        <v>5</v>
      </c>
      <c r="P34" s="61"/>
      <c r="Q34" s="61"/>
      <c r="R34" s="61"/>
      <c r="S34" s="61"/>
      <c r="T34" s="61"/>
      <c r="U34" s="66">
        <f t="shared" si="3"/>
        <v>5</v>
      </c>
      <c r="V34" s="61"/>
      <c r="W34" s="61">
        <v>5</v>
      </c>
      <c r="X34" s="61"/>
      <c r="Y34" s="61"/>
      <c r="Z34" s="61"/>
      <c r="AA34" s="61"/>
      <c r="AB34" s="61"/>
      <c r="AC34" s="66">
        <f t="shared" si="4"/>
        <v>5</v>
      </c>
      <c r="AD34" s="61"/>
      <c r="AE34" s="61">
        <v>5</v>
      </c>
      <c r="AF34" s="61"/>
      <c r="AG34" s="61"/>
      <c r="AH34" s="61"/>
      <c r="AI34" s="61"/>
      <c r="AJ34" s="61"/>
      <c r="AK34" s="66">
        <f t="shared" si="5"/>
        <v>5</v>
      </c>
      <c r="AL34" s="61"/>
      <c r="AM34" s="61">
        <v>5</v>
      </c>
      <c r="AN34" s="61"/>
      <c r="AO34" s="61"/>
      <c r="AP34" s="61"/>
      <c r="AQ34" s="61"/>
      <c r="AR34" s="61"/>
      <c r="AS34" s="66">
        <f t="shared" si="6"/>
        <v>5</v>
      </c>
      <c r="AT34" s="61"/>
      <c r="AU34" s="61">
        <v>5</v>
      </c>
      <c r="AV34" s="61"/>
      <c r="AW34" s="61"/>
      <c r="AX34" s="47"/>
    </row>
    <row r="35" spans="1:50" s="74" customFormat="1" ht="17.25" customHeight="1" x14ac:dyDescent="0.2">
      <c r="A35" s="183"/>
      <c r="B35" s="73" t="s">
        <v>138</v>
      </c>
      <c r="C35" s="66">
        <f t="shared" si="7"/>
        <v>3</v>
      </c>
      <c r="D35" s="76">
        <v>2</v>
      </c>
      <c r="E35" s="76">
        <v>1</v>
      </c>
      <c r="F35" s="76"/>
      <c r="G35" s="66">
        <f t="shared" si="8"/>
        <v>3</v>
      </c>
      <c r="H35" s="77">
        <v>2</v>
      </c>
      <c r="I35" s="76">
        <v>1</v>
      </c>
      <c r="J35" s="61"/>
      <c r="K35" s="65"/>
      <c r="L35" s="61"/>
      <c r="M35" s="66">
        <f t="shared" si="2"/>
        <v>4</v>
      </c>
      <c r="N35" s="61">
        <v>2</v>
      </c>
      <c r="O35" s="61">
        <v>2</v>
      </c>
      <c r="P35" s="61"/>
      <c r="Q35" s="61"/>
      <c r="R35" s="61"/>
      <c r="S35" s="61"/>
      <c r="T35" s="61"/>
      <c r="U35" s="66">
        <f t="shared" si="3"/>
        <v>4</v>
      </c>
      <c r="V35" s="61">
        <v>2</v>
      </c>
      <c r="W35" s="61">
        <v>2</v>
      </c>
      <c r="X35" s="61"/>
      <c r="Y35" s="61"/>
      <c r="Z35" s="61"/>
      <c r="AA35" s="61"/>
      <c r="AB35" s="61"/>
      <c r="AC35" s="66">
        <f t="shared" si="4"/>
        <v>4</v>
      </c>
      <c r="AD35" s="61">
        <v>2</v>
      </c>
      <c r="AE35" s="61">
        <v>2</v>
      </c>
      <c r="AF35" s="61"/>
      <c r="AG35" s="61"/>
      <c r="AH35" s="61"/>
      <c r="AI35" s="61"/>
      <c r="AJ35" s="61"/>
      <c r="AK35" s="66">
        <f t="shared" si="5"/>
        <v>4</v>
      </c>
      <c r="AL35" s="61">
        <v>2</v>
      </c>
      <c r="AM35" s="61">
        <v>2</v>
      </c>
      <c r="AN35" s="61"/>
      <c r="AO35" s="61"/>
      <c r="AP35" s="61"/>
      <c r="AQ35" s="61"/>
      <c r="AR35" s="61"/>
      <c r="AS35" s="66">
        <f t="shared" si="6"/>
        <v>4</v>
      </c>
      <c r="AT35" s="61">
        <v>2</v>
      </c>
      <c r="AU35" s="61">
        <v>2</v>
      </c>
      <c r="AV35" s="61"/>
      <c r="AW35" s="61"/>
      <c r="AX35" s="47">
        <v>1</v>
      </c>
    </row>
    <row r="36" spans="1:50" s="74" customFormat="1" ht="17.25" customHeight="1" x14ac:dyDescent="0.2">
      <c r="A36" s="183"/>
      <c r="B36" s="73" t="s">
        <v>139</v>
      </c>
      <c r="C36" s="66">
        <f t="shared" si="7"/>
        <v>2</v>
      </c>
      <c r="D36" s="76"/>
      <c r="E36" s="76">
        <v>2</v>
      </c>
      <c r="F36" s="76"/>
      <c r="G36" s="66">
        <f t="shared" si="8"/>
        <v>2</v>
      </c>
      <c r="H36" s="77"/>
      <c r="I36" s="76">
        <v>2</v>
      </c>
      <c r="J36" s="61"/>
      <c r="K36" s="65"/>
      <c r="L36" s="61"/>
      <c r="M36" s="66">
        <f t="shared" si="2"/>
        <v>3</v>
      </c>
      <c r="N36" s="61"/>
      <c r="O36" s="61">
        <v>3</v>
      </c>
      <c r="P36" s="61"/>
      <c r="Q36" s="61"/>
      <c r="R36" s="61"/>
      <c r="S36" s="61"/>
      <c r="T36" s="61"/>
      <c r="U36" s="66">
        <f t="shared" si="3"/>
        <v>3</v>
      </c>
      <c r="V36" s="61"/>
      <c r="W36" s="61">
        <v>3</v>
      </c>
      <c r="X36" s="61"/>
      <c r="Y36" s="61"/>
      <c r="Z36" s="61"/>
      <c r="AA36" s="61"/>
      <c r="AB36" s="61"/>
      <c r="AC36" s="66">
        <f t="shared" si="4"/>
        <v>3</v>
      </c>
      <c r="AD36" s="61"/>
      <c r="AE36" s="61">
        <v>3</v>
      </c>
      <c r="AF36" s="61"/>
      <c r="AG36" s="61"/>
      <c r="AH36" s="61"/>
      <c r="AI36" s="61"/>
      <c r="AJ36" s="61"/>
      <c r="AK36" s="66">
        <f t="shared" si="5"/>
        <v>3</v>
      </c>
      <c r="AL36" s="61"/>
      <c r="AM36" s="61">
        <v>3</v>
      </c>
      <c r="AN36" s="61"/>
      <c r="AO36" s="61"/>
      <c r="AP36" s="61"/>
      <c r="AQ36" s="61"/>
      <c r="AR36" s="61"/>
      <c r="AS36" s="66">
        <f t="shared" si="6"/>
        <v>3</v>
      </c>
      <c r="AT36" s="61"/>
      <c r="AU36" s="61">
        <v>3</v>
      </c>
      <c r="AV36" s="61"/>
      <c r="AW36" s="61"/>
      <c r="AX36" s="47">
        <v>1</v>
      </c>
    </row>
    <row r="37" spans="1:50" s="74" customFormat="1" ht="17.25" customHeight="1" x14ac:dyDescent="0.2">
      <c r="A37" s="75">
        <v>5</v>
      </c>
      <c r="B37" s="73" t="s">
        <v>140</v>
      </c>
      <c r="C37" s="66">
        <f t="shared" si="7"/>
        <v>2</v>
      </c>
      <c r="D37" s="76"/>
      <c r="E37" s="76">
        <v>2</v>
      </c>
      <c r="F37" s="76"/>
      <c r="G37" s="66">
        <f t="shared" si="8"/>
        <v>2</v>
      </c>
      <c r="H37" s="77"/>
      <c r="I37" s="76">
        <v>2</v>
      </c>
      <c r="J37" s="61"/>
      <c r="K37" s="65"/>
      <c r="L37" s="61"/>
      <c r="M37" s="66">
        <f t="shared" si="2"/>
        <v>2</v>
      </c>
      <c r="N37" s="61"/>
      <c r="O37" s="61">
        <v>2</v>
      </c>
      <c r="P37" s="61"/>
      <c r="Q37" s="61"/>
      <c r="R37" s="61"/>
      <c r="S37" s="61"/>
      <c r="T37" s="61"/>
      <c r="U37" s="66">
        <f t="shared" si="3"/>
        <v>2</v>
      </c>
      <c r="V37" s="61"/>
      <c r="W37" s="61">
        <v>2</v>
      </c>
      <c r="X37" s="61"/>
      <c r="Y37" s="61"/>
      <c r="Z37" s="61"/>
      <c r="AA37" s="61"/>
      <c r="AB37" s="61"/>
      <c r="AC37" s="66">
        <f t="shared" si="4"/>
        <v>2</v>
      </c>
      <c r="AD37" s="61"/>
      <c r="AE37" s="61">
        <v>2</v>
      </c>
      <c r="AF37" s="61"/>
      <c r="AG37" s="61"/>
      <c r="AH37" s="61"/>
      <c r="AI37" s="61"/>
      <c r="AJ37" s="61"/>
      <c r="AK37" s="66">
        <f t="shared" si="5"/>
        <v>2</v>
      </c>
      <c r="AL37" s="61"/>
      <c r="AM37" s="61">
        <v>2</v>
      </c>
      <c r="AN37" s="61"/>
      <c r="AO37" s="61"/>
      <c r="AP37" s="61"/>
      <c r="AQ37" s="61"/>
      <c r="AR37" s="61"/>
      <c r="AS37" s="66">
        <f t="shared" si="6"/>
        <v>2</v>
      </c>
      <c r="AT37" s="61"/>
      <c r="AU37" s="61">
        <v>2</v>
      </c>
      <c r="AV37" s="61"/>
      <c r="AW37" s="61"/>
      <c r="AX37" s="47"/>
    </row>
    <row r="38" spans="1:50" s="74" customFormat="1" ht="17.25" customHeight="1" x14ac:dyDescent="0.2">
      <c r="A38" s="75">
        <v>6</v>
      </c>
      <c r="B38" s="73" t="s">
        <v>129</v>
      </c>
      <c r="C38" s="66">
        <f t="shared" si="7"/>
        <v>6</v>
      </c>
      <c r="D38" s="76"/>
      <c r="E38" s="76">
        <v>6</v>
      </c>
      <c r="F38" s="76"/>
      <c r="G38" s="66">
        <f t="shared" si="8"/>
        <v>6</v>
      </c>
      <c r="H38" s="77"/>
      <c r="I38" s="76">
        <v>6</v>
      </c>
      <c r="J38" s="61"/>
      <c r="K38" s="65"/>
      <c r="L38" s="61"/>
      <c r="M38" s="66">
        <f t="shared" si="2"/>
        <v>6</v>
      </c>
      <c r="N38" s="61"/>
      <c r="O38" s="61">
        <v>6</v>
      </c>
      <c r="P38" s="61"/>
      <c r="Q38" s="61"/>
      <c r="R38" s="61"/>
      <c r="S38" s="61"/>
      <c r="T38" s="61"/>
      <c r="U38" s="66">
        <f t="shared" si="3"/>
        <v>6</v>
      </c>
      <c r="V38" s="61"/>
      <c r="W38" s="61">
        <v>6</v>
      </c>
      <c r="X38" s="61"/>
      <c r="Y38" s="61"/>
      <c r="Z38" s="61"/>
      <c r="AA38" s="61"/>
      <c r="AB38" s="61"/>
      <c r="AC38" s="66">
        <f t="shared" si="4"/>
        <v>6</v>
      </c>
      <c r="AD38" s="61"/>
      <c r="AE38" s="61">
        <v>6</v>
      </c>
      <c r="AF38" s="61"/>
      <c r="AG38" s="61"/>
      <c r="AH38" s="61"/>
      <c r="AI38" s="61"/>
      <c r="AJ38" s="61"/>
      <c r="AK38" s="66">
        <f t="shared" si="5"/>
        <v>6</v>
      </c>
      <c r="AL38" s="61"/>
      <c r="AM38" s="61">
        <v>6</v>
      </c>
      <c r="AN38" s="61"/>
      <c r="AO38" s="61"/>
      <c r="AP38" s="61"/>
      <c r="AQ38" s="61"/>
      <c r="AR38" s="61"/>
      <c r="AS38" s="66">
        <f t="shared" si="6"/>
        <v>6</v>
      </c>
      <c r="AT38" s="61"/>
      <c r="AU38" s="61">
        <v>6</v>
      </c>
      <c r="AV38" s="61"/>
      <c r="AW38" s="61"/>
      <c r="AX38" s="47"/>
    </row>
    <row r="39" spans="1:50" s="74" customFormat="1" ht="17.25" customHeight="1" x14ac:dyDescent="0.2">
      <c r="A39" s="75">
        <v>7</v>
      </c>
      <c r="B39" s="73" t="s">
        <v>141</v>
      </c>
      <c r="C39" s="66">
        <f t="shared" si="7"/>
        <v>0</v>
      </c>
      <c r="D39" s="76"/>
      <c r="E39" s="76">
        <v>0</v>
      </c>
      <c r="F39" s="76"/>
      <c r="G39" s="66">
        <f t="shared" si="8"/>
        <v>0</v>
      </c>
      <c r="H39" s="77"/>
      <c r="I39" s="76">
        <v>0</v>
      </c>
      <c r="J39" s="61"/>
      <c r="K39" s="65"/>
      <c r="L39" s="61"/>
      <c r="M39" s="66">
        <f t="shared" si="2"/>
        <v>2</v>
      </c>
      <c r="N39" s="61"/>
      <c r="O39" s="61">
        <v>2</v>
      </c>
      <c r="P39" s="61"/>
      <c r="Q39" s="61"/>
      <c r="R39" s="61"/>
      <c r="S39" s="61"/>
      <c r="T39" s="61"/>
      <c r="U39" s="66">
        <f t="shared" si="3"/>
        <v>2</v>
      </c>
      <c r="V39" s="61"/>
      <c r="W39" s="61">
        <v>2</v>
      </c>
      <c r="X39" s="61"/>
      <c r="Y39" s="61"/>
      <c r="Z39" s="61"/>
      <c r="AA39" s="61"/>
      <c r="AB39" s="61"/>
      <c r="AC39" s="66">
        <f t="shared" si="4"/>
        <v>2</v>
      </c>
      <c r="AD39" s="61"/>
      <c r="AE39" s="61">
        <v>2</v>
      </c>
      <c r="AF39" s="61"/>
      <c r="AG39" s="61"/>
      <c r="AH39" s="61"/>
      <c r="AI39" s="61"/>
      <c r="AJ39" s="61"/>
      <c r="AK39" s="66">
        <f t="shared" si="5"/>
        <v>2</v>
      </c>
      <c r="AL39" s="61"/>
      <c r="AM39" s="61">
        <v>2</v>
      </c>
      <c r="AN39" s="61"/>
      <c r="AO39" s="61"/>
      <c r="AP39" s="61"/>
      <c r="AQ39" s="61"/>
      <c r="AR39" s="61"/>
      <c r="AS39" s="66">
        <f t="shared" si="6"/>
        <v>2</v>
      </c>
      <c r="AT39" s="61"/>
      <c r="AU39" s="61">
        <v>2</v>
      </c>
      <c r="AV39" s="61"/>
      <c r="AW39" s="61"/>
      <c r="AX39" s="47">
        <v>2</v>
      </c>
    </row>
    <row r="40" spans="1:50" s="74" customFormat="1" ht="17.25" customHeight="1" x14ac:dyDescent="0.2">
      <c r="A40" s="75">
        <v>8</v>
      </c>
      <c r="B40" s="73" t="s">
        <v>127</v>
      </c>
      <c r="C40" s="66">
        <f t="shared" si="7"/>
        <v>4</v>
      </c>
      <c r="D40" s="76"/>
      <c r="E40" s="76">
        <v>4</v>
      </c>
      <c r="F40" s="76"/>
      <c r="G40" s="66">
        <f t="shared" si="8"/>
        <v>4</v>
      </c>
      <c r="H40" s="77"/>
      <c r="I40" s="76">
        <v>4</v>
      </c>
      <c r="J40" s="61"/>
      <c r="K40" s="65"/>
      <c r="L40" s="61"/>
      <c r="M40" s="66">
        <f t="shared" si="2"/>
        <v>4</v>
      </c>
      <c r="N40" s="61"/>
      <c r="O40" s="61">
        <v>4</v>
      </c>
      <c r="P40" s="61"/>
      <c r="Q40" s="61"/>
      <c r="R40" s="61"/>
      <c r="S40" s="61"/>
      <c r="T40" s="61"/>
      <c r="U40" s="66">
        <f t="shared" si="3"/>
        <v>4</v>
      </c>
      <c r="V40" s="61"/>
      <c r="W40" s="61">
        <v>4</v>
      </c>
      <c r="X40" s="61"/>
      <c r="Y40" s="61"/>
      <c r="Z40" s="61"/>
      <c r="AA40" s="61"/>
      <c r="AB40" s="61"/>
      <c r="AC40" s="66">
        <f t="shared" si="4"/>
        <v>4</v>
      </c>
      <c r="AD40" s="61"/>
      <c r="AE40" s="61">
        <v>4</v>
      </c>
      <c r="AF40" s="61"/>
      <c r="AG40" s="61"/>
      <c r="AH40" s="61"/>
      <c r="AI40" s="61"/>
      <c r="AJ40" s="61"/>
      <c r="AK40" s="66">
        <f t="shared" si="5"/>
        <v>4</v>
      </c>
      <c r="AL40" s="61"/>
      <c r="AM40" s="61">
        <v>4</v>
      </c>
      <c r="AN40" s="61"/>
      <c r="AO40" s="61"/>
      <c r="AP40" s="61"/>
      <c r="AQ40" s="61"/>
      <c r="AR40" s="61"/>
      <c r="AS40" s="66">
        <f t="shared" si="6"/>
        <v>4</v>
      </c>
      <c r="AT40" s="61"/>
      <c r="AU40" s="61">
        <v>4</v>
      </c>
      <c r="AV40" s="61"/>
      <c r="AW40" s="61"/>
      <c r="AX40" s="47"/>
    </row>
    <row r="41" spans="1:50" s="74" customFormat="1" ht="17.25" customHeight="1" x14ac:dyDescent="0.2">
      <c r="A41" s="75">
        <v>9</v>
      </c>
      <c r="B41" s="73" t="s">
        <v>142</v>
      </c>
      <c r="C41" s="66">
        <f t="shared" si="7"/>
        <v>2</v>
      </c>
      <c r="D41" s="76"/>
      <c r="E41" s="76">
        <v>2</v>
      </c>
      <c r="F41" s="76"/>
      <c r="G41" s="66">
        <f t="shared" si="8"/>
        <v>2</v>
      </c>
      <c r="H41" s="77"/>
      <c r="I41" s="76">
        <v>2</v>
      </c>
      <c r="J41" s="61"/>
      <c r="K41" s="65"/>
      <c r="L41" s="61"/>
      <c r="M41" s="66">
        <f t="shared" si="2"/>
        <v>2</v>
      </c>
      <c r="N41" s="61"/>
      <c r="O41" s="61">
        <v>2</v>
      </c>
      <c r="P41" s="61"/>
      <c r="Q41" s="61"/>
      <c r="R41" s="61"/>
      <c r="S41" s="61"/>
      <c r="T41" s="61"/>
      <c r="U41" s="66">
        <f t="shared" si="3"/>
        <v>2</v>
      </c>
      <c r="V41" s="61"/>
      <c r="W41" s="61">
        <v>2</v>
      </c>
      <c r="X41" s="61"/>
      <c r="Y41" s="61"/>
      <c r="Z41" s="61"/>
      <c r="AA41" s="61"/>
      <c r="AB41" s="61"/>
      <c r="AC41" s="66">
        <f t="shared" si="4"/>
        <v>2</v>
      </c>
      <c r="AD41" s="61"/>
      <c r="AE41" s="61">
        <v>2</v>
      </c>
      <c r="AF41" s="61"/>
      <c r="AG41" s="61"/>
      <c r="AH41" s="61"/>
      <c r="AI41" s="61"/>
      <c r="AJ41" s="61"/>
      <c r="AK41" s="66">
        <f t="shared" si="5"/>
        <v>2</v>
      </c>
      <c r="AL41" s="61"/>
      <c r="AM41" s="61">
        <v>2</v>
      </c>
      <c r="AN41" s="61"/>
      <c r="AO41" s="61"/>
      <c r="AP41" s="61"/>
      <c r="AQ41" s="61"/>
      <c r="AR41" s="61"/>
      <c r="AS41" s="66">
        <f t="shared" si="6"/>
        <v>2</v>
      </c>
      <c r="AT41" s="61"/>
      <c r="AU41" s="61">
        <v>2</v>
      </c>
      <c r="AV41" s="61"/>
      <c r="AW41" s="61"/>
      <c r="AX41" s="47"/>
    </row>
    <row r="42" spans="1:50" s="74" customFormat="1" ht="17.25" customHeight="1" x14ac:dyDescent="0.2">
      <c r="A42" s="75">
        <v>10</v>
      </c>
      <c r="B42" s="73" t="s">
        <v>143</v>
      </c>
      <c r="C42" s="66">
        <f t="shared" si="7"/>
        <v>1</v>
      </c>
      <c r="D42" s="76"/>
      <c r="E42" s="76">
        <v>1</v>
      </c>
      <c r="F42" s="76"/>
      <c r="G42" s="66">
        <f t="shared" si="8"/>
        <v>1</v>
      </c>
      <c r="H42" s="77"/>
      <c r="I42" s="76">
        <v>1</v>
      </c>
      <c r="J42" s="61"/>
      <c r="K42" s="65"/>
      <c r="L42" s="61"/>
      <c r="M42" s="66">
        <f t="shared" si="2"/>
        <v>2</v>
      </c>
      <c r="N42" s="61"/>
      <c r="O42" s="61">
        <v>2</v>
      </c>
      <c r="P42" s="61"/>
      <c r="Q42" s="61"/>
      <c r="R42" s="61"/>
      <c r="S42" s="61"/>
      <c r="T42" s="61"/>
      <c r="U42" s="66">
        <f t="shared" si="3"/>
        <v>2</v>
      </c>
      <c r="V42" s="61"/>
      <c r="W42" s="61">
        <v>2</v>
      </c>
      <c r="X42" s="61"/>
      <c r="Y42" s="61"/>
      <c r="Z42" s="61"/>
      <c r="AA42" s="61"/>
      <c r="AB42" s="61"/>
      <c r="AC42" s="66">
        <f t="shared" si="4"/>
        <v>2</v>
      </c>
      <c r="AD42" s="61"/>
      <c r="AE42" s="61">
        <v>2</v>
      </c>
      <c r="AF42" s="61"/>
      <c r="AG42" s="61"/>
      <c r="AH42" s="61"/>
      <c r="AI42" s="61"/>
      <c r="AJ42" s="61"/>
      <c r="AK42" s="66">
        <f t="shared" si="5"/>
        <v>2</v>
      </c>
      <c r="AL42" s="61"/>
      <c r="AM42" s="61">
        <v>2</v>
      </c>
      <c r="AN42" s="61"/>
      <c r="AO42" s="61"/>
      <c r="AP42" s="61"/>
      <c r="AQ42" s="61"/>
      <c r="AR42" s="61"/>
      <c r="AS42" s="66">
        <f t="shared" si="6"/>
        <v>2</v>
      </c>
      <c r="AT42" s="61"/>
      <c r="AU42" s="61">
        <v>2</v>
      </c>
      <c r="AV42" s="61"/>
      <c r="AW42" s="61"/>
      <c r="AX42" s="47">
        <v>1</v>
      </c>
    </row>
    <row r="43" spans="1:50" s="74" customFormat="1" ht="17.25" customHeight="1" x14ac:dyDescent="0.2">
      <c r="A43" s="75">
        <v>11</v>
      </c>
      <c r="B43" s="73" t="s">
        <v>144</v>
      </c>
      <c r="C43" s="66">
        <f t="shared" si="7"/>
        <v>1</v>
      </c>
      <c r="D43" s="76"/>
      <c r="E43" s="76">
        <v>1</v>
      </c>
      <c r="F43" s="76"/>
      <c r="G43" s="66">
        <f t="shared" si="8"/>
        <v>1</v>
      </c>
      <c r="H43" s="77"/>
      <c r="I43" s="76">
        <v>1</v>
      </c>
      <c r="J43" s="61"/>
      <c r="K43" s="65"/>
      <c r="L43" s="61"/>
      <c r="M43" s="66">
        <f t="shared" si="2"/>
        <v>2</v>
      </c>
      <c r="N43" s="61"/>
      <c r="O43" s="61">
        <v>2</v>
      </c>
      <c r="P43" s="61"/>
      <c r="Q43" s="61"/>
      <c r="R43" s="61"/>
      <c r="S43" s="61"/>
      <c r="T43" s="61"/>
      <c r="U43" s="66">
        <f t="shared" si="3"/>
        <v>2</v>
      </c>
      <c r="V43" s="61"/>
      <c r="W43" s="61">
        <v>2</v>
      </c>
      <c r="X43" s="61"/>
      <c r="Y43" s="61"/>
      <c r="Z43" s="61"/>
      <c r="AA43" s="61"/>
      <c r="AB43" s="61"/>
      <c r="AC43" s="66">
        <f t="shared" si="4"/>
        <v>2</v>
      </c>
      <c r="AD43" s="61"/>
      <c r="AE43" s="61">
        <v>2</v>
      </c>
      <c r="AF43" s="61"/>
      <c r="AG43" s="61"/>
      <c r="AH43" s="61"/>
      <c r="AI43" s="61"/>
      <c r="AJ43" s="61"/>
      <c r="AK43" s="66">
        <f t="shared" si="5"/>
        <v>2</v>
      </c>
      <c r="AL43" s="61"/>
      <c r="AM43" s="61">
        <v>2</v>
      </c>
      <c r="AN43" s="61"/>
      <c r="AO43" s="61"/>
      <c r="AP43" s="61"/>
      <c r="AQ43" s="61"/>
      <c r="AR43" s="61"/>
      <c r="AS43" s="66">
        <f t="shared" si="6"/>
        <v>2</v>
      </c>
      <c r="AT43" s="61"/>
      <c r="AU43" s="61">
        <v>2</v>
      </c>
      <c r="AV43" s="61"/>
      <c r="AW43" s="61"/>
      <c r="AX43" s="61"/>
    </row>
    <row r="44" spans="1:50" s="74" customFormat="1" ht="17.25" customHeight="1" x14ac:dyDescent="0.2">
      <c r="A44" s="75">
        <v>12</v>
      </c>
      <c r="B44" s="73" t="s">
        <v>162</v>
      </c>
      <c r="C44" s="66">
        <f t="shared" si="7"/>
        <v>4</v>
      </c>
      <c r="D44" s="76"/>
      <c r="E44" s="76"/>
      <c r="F44" s="76">
        <v>4</v>
      </c>
      <c r="G44" s="66"/>
      <c r="H44" s="77"/>
      <c r="I44" s="76"/>
      <c r="J44" s="61">
        <v>4</v>
      </c>
      <c r="K44" s="65"/>
      <c r="L44" s="61"/>
      <c r="M44" s="66">
        <f t="shared" si="2"/>
        <v>9</v>
      </c>
      <c r="N44" s="61"/>
      <c r="O44" s="61"/>
      <c r="P44" s="61">
        <v>9</v>
      </c>
      <c r="Q44" s="61"/>
      <c r="R44" s="61"/>
      <c r="S44" s="61"/>
      <c r="T44" s="61"/>
      <c r="U44" s="66"/>
      <c r="V44" s="61"/>
      <c r="W44" s="61"/>
      <c r="X44" s="61">
        <v>9</v>
      </c>
      <c r="Y44" s="61"/>
      <c r="Z44" s="61"/>
      <c r="AA44" s="61"/>
      <c r="AB44" s="61"/>
      <c r="AC44" s="66"/>
      <c r="AD44" s="61"/>
      <c r="AE44" s="61"/>
      <c r="AF44" s="61">
        <v>9</v>
      </c>
      <c r="AG44" s="61"/>
      <c r="AH44" s="61"/>
      <c r="AI44" s="61"/>
      <c r="AJ44" s="61"/>
      <c r="AK44" s="66"/>
      <c r="AL44" s="61"/>
      <c r="AM44" s="61"/>
      <c r="AN44" s="61">
        <v>9</v>
      </c>
      <c r="AO44" s="61"/>
      <c r="AP44" s="61"/>
      <c r="AQ44" s="61"/>
      <c r="AR44" s="61"/>
      <c r="AS44" s="66"/>
      <c r="AT44" s="61"/>
      <c r="AU44" s="61"/>
      <c r="AV44" s="61">
        <v>9</v>
      </c>
      <c r="AW44" s="61"/>
      <c r="AX44" s="61"/>
    </row>
    <row r="45" spans="1:50" s="74" customFormat="1" ht="30.75" customHeight="1" x14ac:dyDescent="0.2">
      <c r="A45" s="59" t="s">
        <v>9</v>
      </c>
      <c r="B45" s="60" t="s">
        <v>166</v>
      </c>
      <c r="C45" s="58">
        <f>SUM(C46:C62)</f>
        <v>48</v>
      </c>
      <c r="D45" s="58">
        <v>2</v>
      </c>
      <c r="E45" s="58">
        <f t="shared" ref="E45:AW45" si="10">SUM(E46:E62)</f>
        <v>44</v>
      </c>
      <c r="F45" s="58">
        <f t="shared" si="10"/>
        <v>4</v>
      </c>
      <c r="G45" s="58">
        <f t="shared" si="10"/>
        <v>42</v>
      </c>
      <c r="H45" s="58">
        <v>2</v>
      </c>
      <c r="I45" s="58">
        <f t="shared" si="10"/>
        <v>42</v>
      </c>
      <c r="J45" s="58">
        <f t="shared" si="10"/>
        <v>4</v>
      </c>
      <c r="K45" s="58">
        <v>18</v>
      </c>
      <c r="L45" s="58">
        <v>706</v>
      </c>
      <c r="M45" s="58">
        <f t="shared" si="10"/>
        <v>54</v>
      </c>
      <c r="N45" s="58">
        <v>2</v>
      </c>
      <c r="O45" s="58">
        <f t="shared" si="10"/>
        <v>45</v>
      </c>
      <c r="P45" s="58">
        <f t="shared" si="10"/>
        <v>9</v>
      </c>
      <c r="Q45" s="58">
        <f t="shared" si="10"/>
        <v>0</v>
      </c>
      <c r="R45" s="58">
        <f t="shared" si="10"/>
        <v>0</v>
      </c>
      <c r="S45" s="58">
        <v>18</v>
      </c>
      <c r="T45" s="58">
        <v>664</v>
      </c>
      <c r="U45" s="58">
        <f t="shared" si="10"/>
        <v>45</v>
      </c>
      <c r="V45" s="58">
        <v>2</v>
      </c>
      <c r="W45" s="58">
        <f t="shared" si="10"/>
        <v>45</v>
      </c>
      <c r="X45" s="58">
        <f t="shared" si="10"/>
        <v>9</v>
      </c>
      <c r="Y45" s="58">
        <f t="shared" si="10"/>
        <v>0</v>
      </c>
      <c r="Z45" s="58">
        <f t="shared" si="10"/>
        <v>0</v>
      </c>
      <c r="AA45" s="58">
        <v>17</v>
      </c>
      <c r="AB45" s="58">
        <v>640</v>
      </c>
      <c r="AC45" s="58">
        <f t="shared" si="10"/>
        <v>43</v>
      </c>
      <c r="AD45" s="58">
        <v>2</v>
      </c>
      <c r="AE45" s="58">
        <f t="shared" si="10"/>
        <v>43</v>
      </c>
      <c r="AF45" s="58">
        <f t="shared" si="10"/>
        <v>9</v>
      </c>
      <c r="AG45" s="58">
        <f t="shared" si="10"/>
        <v>0</v>
      </c>
      <c r="AH45" s="58">
        <f t="shared" si="10"/>
        <v>0</v>
      </c>
      <c r="AI45" s="58">
        <v>18</v>
      </c>
      <c r="AJ45" s="58">
        <v>666</v>
      </c>
      <c r="AK45" s="58">
        <f t="shared" si="10"/>
        <v>45</v>
      </c>
      <c r="AL45" s="58">
        <v>2</v>
      </c>
      <c r="AM45" s="58">
        <f t="shared" si="10"/>
        <v>45</v>
      </c>
      <c r="AN45" s="58">
        <f t="shared" si="10"/>
        <v>9</v>
      </c>
      <c r="AO45" s="58">
        <f t="shared" si="10"/>
        <v>0</v>
      </c>
      <c r="AP45" s="58">
        <f t="shared" si="10"/>
        <v>0</v>
      </c>
      <c r="AQ45" s="58">
        <v>18</v>
      </c>
      <c r="AR45" s="58">
        <v>651</v>
      </c>
      <c r="AS45" s="58">
        <f t="shared" si="10"/>
        <v>45</v>
      </c>
      <c r="AT45" s="58">
        <v>2</v>
      </c>
      <c r="AU45" s="58">
        <f t="shared" si="10"/>
        <v>45</v>
      </c>
      <c r="AV45" s="58">
        <f t="shared" si="10"/>
        <v>9</v>
      </c>
      <c r="AW45" s="58">
        <f t="shared" si="10"/>
        <v>0</v>
      </c>
      <c r="AX45" s="62">
        <v>1</v>
      </c>
    </row>
    <row r="46" spans="1:50" s="80" customFormat="1" ht="17.25" customHeight="1" x14ac:dyDescent="0.2">
      <c r="A46" s="75">
        <v>1</v>
      </c>
      <c r="B46" s="73" t="s">
        <v>131</v>
      </c>
      <c r="C46" s="66">
        <f t="shared" si="7"/>
        <v>6</v>
      </c>
      <c r="D46" s="78"/>
      <c r="E46" s="78">
        <v>6</v>
      </c>
      <c r="F46" s="78"/>
      <c r="G46" s="66">
        <f t="shared" si="8"/>
        <v>6</v>
      </c>
      <c r="H46" s="79"/>
      <c r="I46" s="78">
        <v>6</v>
      </c>
      <c r="J46" s="65"/>
      <c r="K46" s="65"/>
      <c r="L46" s="65"/>
      <c r="M46" s="66">
        <f t="shared" si="2"/>
        <v>6</v>
      </c>
      <c r="N46" s="65"/>
      <c r="O46" s="65">
        <v>6</v>
      </c>
      <c r="P46" s="65"/>
      <c r="Q46" s="65"/>
      <c r="R46" s="65"/>
      <c r="S46" s="65"/>
      <c r="T46" s="65"/>
      <c r="U46" s="66">
        <f t="shared" si="3"/>
        <v>6</v>
      </c>
      <c r="V46" s="65"/>
      <c r="W46" s="65">
        <v>6</v>
      </c>
      <c r="X46" s="65"/>
      <c r="Y46" s="65"/>
      <c r="Z46" s="65"/>
      <c r="AA46" s="65"/>
      <c r="AB46" s="65"/>
      <c r="AC46" s="66">
        <f t="shared" si="4"/>
        <v>6</v>
      </c>
      <c r="AD46" s="65"/>
      <c r="AE46" s="65">
        <v>6</v>
      </c>
      <c r="AF46" s="65"/>
      <c r="AG46" s="65"/>
      <c r="AH46" s="65"/>
      <c r="AI46" s="65"/>
      <c r="AJ46" s="65"/>
      <c r="AK46" s="66">
        <f t="shared" si="5"/>
        <v>6</v>
      </c>
      <c r="AL46" s="65"/>
      <c r="AM46" s="65">
        <v>6</v>
      </c>
      <c r="AN46" s="65"/>
      <c r="AO46" s="65"/>
      <c r="AP46" s="65"/>
      <c r="AQ46" s="65"/>
      <c r="AR46" s="65"/>
      <c r="AS46" s="66">
        <f t="shared" si="6"/>
        <v>6</v>
      </c>
      <c r="AT46" s="65"/>
      <c r="AU46" s="65">
        <v>6</v>
      </c>
      <c r="AV46" s="65"/>
      <c r="AW46" s="65"/>
      <c r="AX46" s="65"/>
    </row>
    <row r="47" spans="1:50" s="80" customFormat="1" ht="17.25" customHeight="1" x14ac:dyDescent="0.2">
      <c r="A47" s="75">
        <v>2</v>
      </c>
      <c r="B47" s="73" t="s">
        <v>132</v>
      </c>
      <c r="C47" s="66">
        <f t="shared" si="7"/>
        <v>5</v>
      </c>
      <c r="D47" s="78"/>
      <c r="E47" s="78">
        <v>5</v>
      </c>
      <c r="F47" s="78"/>
      <c r="G47" s="66">
        <f t="shared" si="8"/>
        <v>5</v>
      </c>
      <c r="H47" s="79"/>
      <c r="I47" s="78">
        <v>5</v>
      </c>
      <c r="J47" s="65"/>
      <c r="K47" s="65"/>
      <c r="L47" s="65"/>
      <c r="M47" s="66">
        <f t="shared" si="2"/>
        <v>6</v>
      </c>
      <c r="N47" s="65"/>
      <c r="O47" s="65">
        <v>6</v>
      </c>
      <c r="P47" s="65"/>
      <c r="Q47" s="65"/>
      <c r="R47" s="65"/>
      <c r="S47" s="65"/>
      <c r="T47" s="65"/>
      <c r="U47" s="66">
        <f t="shared" si="3"/>
        <v>6</v>
      </c>
      <c r="V47" s="65"/>
      <c r="W47" s="65">
        <v>6</v>
      </c>
      <c r="X47" s="65"/>
      <c r="Y47" s="65"/>
      <c r="Z47" s="65"/>
      <c r="AA47" s="65"/>
      <c r="AB47" s="65"/>
      <c r="AC47" s="66">
        <f t="shared" si="4"/>
        <v>5</v>
      </c>
      <c r="AD47" s="65"/>
      <c r="AE47" s="65">
        <v>5</v>
      </c>
      <c r="AF47" s="65"/>
      <c r="AG47" s="65"/>
      <c r="AH47" s="65"/>
      <c r="AI47" s="65"/>
      <c r="AJ47" s="65"/>
      <c r="AK47" s="66">
        <f t="shared" si="5"/>
        <v>6</v>
      </c>
      <c r="AL47" s="65"/>
      <c r="AM47" s="65">
        <v>6</v>
      </c>
      <c r="AN47" s="65"/>
      <c r="AO47" s="65"/>
      <c r="AP47" s="65"/>
      <c r="AQ47" s="65"/>
      <c r="AR47" s="65"/>
      <c r="AS47" s="66">
        <f t="shared" si="6"/>
        <v>6</v>
      </c>
      <c r="AT47" s="65"/>
      <c r="AU47" s="65">
        <v>6</v>
      </c>
      <c r="AV47" s="65"/>
      <c r="AW47" s="65"/>
      <c r="AX47" s="65"/>
    </row>
    <row r="48" spans="1:50" s="74" customFormat="1" ht="17.25" customHeight="1" x14ac:dyDescent="0.2">
      <c r="A48" s="75">
        <v>3</v>
      </c>
      <c r="B48" s="73" t="s">
        <v>133</v>
      </c>
      <c r="C48" s="66">
        <f t="shared" si="7"/>
        <v>8</v>
      </c>
      <c r="D48" s="76"/>
      <c r="E48" s="76">
        <v>8</v>
      </c>
      <c r="F48" s="76"/>
      <c r="G48" s="66">
        <f t="shared" si="8"/>
        <v>8</v>
      </c>
      <c r="H48" s="77"/>
      <c r="I48" s="76">
        <v>8</v>
      </c>
      <c r="J48" s="61"/>
      <c r="K48" s="65"/>
      <c r="L48" s="61"/>
      <c r="M48" s="66">
        <f t="shared" si="2"/>
        <v>8</v>
      </c>
      <c r="N48" s="61"/>
      <c r="O48" s="61">
        <v>8</v>
      </c>
      <c r="P48" s="61"/>
      <c r="Q48" s="61"/>
      <c r="R48" s="61"/>
      <c r="S48" s="61"/>
      <c r="T48" s="61"/>
      <c r="U48" s="66">
        <f t="shared" si="3"/>
        <v>8</v>
      </c>
      <c r="V48" s="61"/>
      <c r="W48" s="61">
        <v>8</v>
      </c>
      <c r="X48" s="61"/>
      <c r="Y48" s="61"/>
      <c r="Z48" s="61"/>
      <c r="AA48" s="61"/>
      <c r="AB48" s="61"/>
      <c r="AC48" s="66">
        <f t="shared" si="4"/>
        <v>7</v>
      </c>
      <c r="AD48" s="61"/>
      <c r="AE48" s="61">
        <v>7</v>
      </c>
      <c r="AF48" s="61"/>
      <c r="AG48" s="61"/>
      <c r="AH48" s="61"/>
      <c r="AI48" s="61"/>
      <c r="AJ48" s="61"/>
      <c r="AK48" s="66">
        <f t="shared" si="5"/>
        <v>8</v>
      </c>
      <c r="AL48" s="61"/>
      <c r="AM48" s="61">
        <v>8</v>
      </c>
      <c r="AN48" s="61"/>
      <c r="AO48" s="61"/>
      <c r="AP48" s="61"/>
      <c r="AQ48" s="61"/>
      <c r="AR48" s="61"/>
      <c r="AS48" s="66">
        <f t="shared" si="6"/>
        <v>8</v>
      </c>
      <c r="AT48" s="61"/>
      <c r="AU48" s="61">
        <v>8</v>
      </c>
      <c r="AV48" s="61"/>
      <c r="AW48" s="61"/>
      <c r="AX48" s="61"/>
    </row>
    <row r="49" spans="1:50" s="74" customFormat="1" ht="17.25" customHeight="1" x14ac:dyDescent="0.2">
      <c r="A49" s="183"/>
      <c r="B49" s="73" t="s">
        <v>134</v>
      </c>
      <c r="C49" s="66">
        <f t="shared" si="7"/>
        <v>2</v>
      </c>
      <c r="D49" s="76"/>
      <c r="E49" s="76">
        <v>2</v>
      </c>
      <c r="F49" s="76"/>
      <c r="G49" s="66">
        <f t="shared" si="8"/>
        <v>2</v>
      </c>
      <c r="H49" s="77"/>
      <c r="I49" s="76">
        <v>2</v>
      </c>
      <c r="J49" s="61"/>
      <c r="K49" s="65"/>
      <c r="L49" s="61"/>
      <c r="M49" s="66">
        <f t="shared" si="2"/>
        <v>2</v>
      </c>
      <c r="N49" s="61"/>
      <c r="O49" s="61">
        <v>2</v>
      </c>
      <c r="P49" s="61"/>
      <c r="Q49" s="61"/>
      <c r="R49" s="61"/>
      <c r="S49" s="61"/>
      <c r="T49" s="61"/>
      <c r="U49" s="66">
        <f t="shared" si="3"/>
        <v>2</v>
      </c>
      <c r="V49" s="61"/>
      <c r="W49" s="61">
        <v>2</v>
      </c>
      <c r="X49" s="61"/>
      <c r="Y49" s="61"/>
      <c r="Z49" s="61"/>
      <c r="AA49" s="61"/>
      <c r="AB49" s="61"/>
      <c r="AC49" s="66">
        <f t="shared" si="4"/>
        <v>2</v>
      </c>
      <c r="AD49" s="61"/>
      <c r="AE49" s="61">
        <v>2</v>
      </c>
      <c r="AF49" s="61"/>
      <c r="AG49" s="61"/>
      <c r="AH49" s="61"/>
      <c r="AI49" s="61"/>
      <c r="AJ49" s="61"/>
      <c r="AK49" s="66">
        <f t="shared" si="5"/>
        <v>2</v>
      </c>
      <c r="AL49" s="61"/>
      <c r="AM49" s="61">
        <v>2</v>
      </c>
      <c r="AN49" s="61"/>
      <c r="AO49" s="61"/>
      <c r="AP49" s="61"/>
      <c r="AQ49" s="61"/>
      <c r="AR49" s="61"/>
      <c r="AS49" s="66">
        <f t="shared" si="6"/>
        <v>2</v>
      </c>
      <c r="AT49" s="61"/>
      <c r="AU49" s="61">
        <v>2</v>
      </c>
      <c r="AV49" s="61"/>
      <c r="AW49" s="61"/>
      <c r="AX49" s="61"/>
    </row>
    <row r="50" spans="1:50" s="74" customFormat="1" ht="17.25" customHeight="1" x14ac:dyDescent="0.2">
      <c r="A50" s="183"/>
      <c r="B50" s="73" t="s">
        <v>135</v>
      </c>
      <c r="C50" s="66">
        <f t="shared" si="7"/>
        <v>2</v>
      </c>
      <c r="D50" s="76"/>
      <c r="E50" s="76">
        <v>2</v>
      </c>
      <c r="F50" s="76"/>
      <c r="G50" s="66">
        <f t="shared" si="8"/>
        <v>2</v>
      </c>
      <c r="H50" s="77"/>
      <c r="I50" s="76">
        <v>2</v>
      </c>
      <c r="J50" s="61"/>
      <c r="K50" s="65"/>
      <c r="L50" s="61"/>
      <c r="M50" s="66">
        <f t="shared" si="2"/>
        <v>2</v>
      </c>
      <c r="N50" s="61"/>
      <c r="O50" s="61">
        <v>2</v>
      </c>
      <c r="P50" s="61"/>
      <c r="Q50" s="61"/>
      <c r="R50" s="61"/>
      <c r="S50" s="61"/>
      <c r="T50" s="61"/>
      <c r="U50" s="66">
        <f t="shared" si="3"/>
        <v>2</v>
      </c>
      <c r="V50" s="61"/>
      <c r="W50" s="61">
        <v>2</v>
      </c>
      <c r="X50" s="61"/>
      <c r="Y50" s="61"/>
      <c r="Z50" s="61"/>
      <c r="AA50" s="61"/>
      <c r="AB50" s="61"/>
      <c r="AC50" s="66">
        <f t="shared" si="4"/>
        <v>2</v>
      </c>
      <c r="AD50" s="61"/>
      <c r="AE50" s="61">
        <v>2</v>
      </c>
      <c r="AF50" s="61"/>
      <c r="AG50" s="61"/>
      <c r="AH50" s="61"/>
      <c r="AI50" s="61"/>
      <c r="AJ50" s="61"/>
      <c r="AK50" s="66">
        <f t="shared" si="5"/>
        <v>2</v>
      </c>
      <c r="AL50" s="61"/>
      <c r="AM50" s="61">
        <v>2</v>
      </c>
      <c r="AN50" s="61"/>
      <c r="AO50" s="61"/>
      <c r="AP50" s="61"/>
      <c r="AQ50" s="61"/>
      <c r="AR50" s="61"/>
      <c r="AS50" s="66">
        <f t="shared" si="6"/>
        <v>2</v>
      </c>
      <c r="AT50" s="61"/>
      <c r="AU50" s="61">
        <v>2</v>
      </c>
      <c r="AV50" s="61"/>
      <c r="AW50" s="61"/>
      <c r="AX50" s="61"/>
    </row>
    <row r="51" spans="1:50" s="74" customFormat="1" ht="17.25" customHeight="1" x14ac:dyDescent="0.2">
      <c r="A51" s="183"/>
      <c r="B51" s="73" t="s">
        <v>136</v>
      </c>
      <c r="C51" s="66">
        <f t="shared" si="7"/>
        <v>4</v>
      </c>
      <c r="D51" s="76"/>
      <c r="E51" s="76">
        <v>4</v>
      </c>
      <c r="F51" s="76"/>
      <c r="G51" s="66">
        <f t="shared" si="8"/>
        <v>4</v>
      </c>
      <c r="H51" s="77"/>
      <c r="I51" s="76">
        <v>4</v>
      </c>
      <c r="J51" s="61"/>
      <c r="K51" s="65"/>
      <c r="L51" s="61"/>
      <c r="M51" s="66">
        <f t="shared" si="2"/>
        <v>4</v>
      </c>
      <c r="N51" s="61"/>
      <c r="O51" s="61">
        <v>4</v>
      </c>
      <c r="P51" s="61"/>
      <c r="Q51" s="61"/>
      <c r="R51" s="61"/>
      <c r="S51" s="61"/>
      <c r="T51" s="61"/>
      <c r="U51" s="66">
        <f t="shared" si="3"/>
        <v>4</v>
      </c>
      <c r="V51" s="61"/>
      <c r="W51" s="61">
        <v>4</v>
      </c>
      <c r="X51" s="61"/>
      <c r="Y51" s="61"/>
      <c r="Z51" s="61"/>
      <c r="AA51" s="61"/>
      <c r="AB51" s="61"/>
      <c r="AC51" s="66">
        <f t="shared" si="4"/>
        <v>3</v>
      </c>
      <c r="AD51" s="61"/>
      <c r="AE51" s="61">
        <v>3</v>
      </c>
      <c r="AF51" s="61"/>
      <c r="AG51" s="61"/>
      <c r="AH51" s="61"/>
      <c r="AI51" s="61"/>
      <c r="AJ51" s="61"/>
      <c r="AK51" s="66">
        <f t="shared" si="5"/>
        <v>4</v>
      </c>
      <c r="AL51" s="61"/>
      <c r="AM51" s="61">
        <v>4</v>
      </c>
      <c r="AN51" s="61"/>
      <c r="AO51" s="61"/>
      <c r="AP51" s="61"/>
      <c r="AQ51" s="61"/>
      <c r="AR51" s="61"/>
      <c r="AS51" s="66">
        <f t="shared" si="6"/>
        <v>4</v>
      </c>
      <c r="AT51" s="61"/>
      <c r="AU51" s="61">
        <v>4</v>
      </c>
      <c r="AV51" s="61"/>
      <c r="AW51" s="61"/>
      <c r="AX51" s="61"/>
    </row>
    <row r="52" spans="1:50" s="74" customFormat="1" ht="17.25" customHeight="1" x14ac:dyDescent="0.2">
      <c r="A52" s="75">
        <v>4</v>
      </c>
      <c r="B52" s="73" t="s">
        <v>137</v>
      </c>
      <c r="C52" s="66">
        <f t="shared" si="7"/>
        <v>3</v>
      </c>
      <c r="D52" s="76"/>
      <c r="E52" s="76">
        <v>3</v>
      </c>
      <c r="F52" s="76"/>
      <c r="G52" s="66">
        <f t="shared" si="8"/>
        <v>3</v>
      </c>
      <c r="H52" s="77"/>
      <c r="I52" s="76">
        <v>3</v>
      </c>
      <c r="J52" s="61"/>
      <c r="K52" s="65"/>
      <c r="L52" s="61"/>
      <c r="M52" s="66">
        <f t="shared" si="2"/>
        <v>3</v>
      </c>
      <c r="N52" s="61"/>
      <c r="O52" s="61">
        <v>3</v>
      </c>
      <c r="P52" s="61"/>
      <c r="Q52" s="61"/>
      <c r="R52" s="61"/>
      <c r="S52" s="61"/>
      <c r="T52" s="61"/>
      <c r="U52" s="66">
        <f t="shared" si="3"/>
        <v>3</v>
      </c>
      <c r="V52" s="61"/>
      <c r="W52" s="61">
        <v>3</v>
      </c>
      <c r="X52" s="61"/>
      <c r="Y52" s="61"/>
      <c r="Z52" s="61"/>
      <c r="AA52" s="61"/>
      <c r="AB52" s="61"/>
      <c r="AC52" s="66">
        <f t="shared" si="4"/>
        <v>3</v>
      </c>
      <c r="AD52" s="61"/>
      <c r="AE52" s="61">
        <v>3</v>
      </c>
      <c r="AF52" s="61"/>
      <c r="AG52" s="61"/>
      <c r="AH52" s="61"/>
      <c r="AI52" s="61"/>
      <c r="AJ52" s="61"/>
      <c r="AK52" s="66">
        <f t="shared" si="5"/>
        <v>3</v>
      </c>
      <c r="AL52" s="61"/>
      <c r="AM52" s="61">
        <v>3</v>
      </c>
      <c r="AN52" s="61"/>
      <c r="AO52" s="61"/>
      <c r="AP52" s="61"/>
      <c r="AQ52" s="61"/>
      <c r="AR52" s="61"/>
      <c r="AS52" s="66">
        <f t="shared" si="6"/>
        <v>3</v>
      </c>
      <c r="AT52" s="61"/>
      <c r="AU52" s="61">
        <v>3</v>
      </c>
      <c r="AV52" s="61"/>
      <c r="AW52" s="61"/>
      <c r="AX52" s="61"/>
    </row>
    <row r="53" spans="1:50" s="74" customFormat="1" ht="17.25" customHeight="1" x14ac:dyDescent="0.2">
      <c r="A53" s="183"/>
      <c r="B53" s="73" t="s">
        <v>138</v>
      </c>
      <c r="C53" s="66">
        <f t="shared" si="7"/>
        <v>1</v>
      </c>
      <c r="D53" s="76"/>
      <c r="E53" s="76">
        <v>1</v>
      </c>
      <c r="F53" s="76"/>
      <c r="G53" s="66">
        <f t="shared" si="8"/>
        <v>1</v>
      </c>
      <c r="H53" s="77"/>
      <c r="I53" s="76">
        <v>1</v>
      </c>
      <c r="J53" s="61"/>
      <c r="K53" s="65"/>
      <c r="L53" s="61"/>
      <c r="M53" s="66">
        <f t="shared" si="2"/>
        <v>1</v>
      </c>
      <c r="N53" s="61"/>
      <c r="O53" s="61">
        <v>1</v>
      </c>
      <c r="P53" s="61"/>
      <c r="Q53" s="61"/>
      <c r="R53" s="61"/>
      <c r="S53" s="61"/>
      <c r="T53" s="61"/>
      <c r="U53" s="66">
        <f t="shared" si="3"/>
        <v>1</v>
      </c>
      <c r="V53" s="61"/>
      <c r="W53" s="61">
        <v>1</v>
      </c>
      <c r="X53" s="61"/>
      <c r="Y53" s="61"/>
      <c r="Z53" s="61"/>
      <c r="AA53" s="61"/>
      <c r="AB53" s="61"/>
      <c r="AC53" s="66">
        <f t="shared" si="4"/>
        <v>1</v>
      </c>
      <c r="AD53" s="61"/>
      <c r="AE53" s="61">
        <v>1</v>
      </c>
      <c r="AF53" s="61"/>
      <c r="AG53" s="61"/>
      <c r="AH53" s="61"/>
      <c r="AI53" s="61"/>
      <c r="AJ53" s="61"/>
      <c r="AK53" s="66">
        <f t="shared" si="5"/>
        <v>1</v>
      </c>
      <c r="AL53" s="61"/>
      <c r="AM53" s="61">
        <v>1</v>
      </c>
      <c r="AN53" s="61"/>
      <c r="AO53" s="61"/>
      <c r="AP53" s="61"/>
      <c r="AQ53" s="61"/>
      <c r="AR53" s="61"/>
      <c r="AS53" s="66">
        <f t="shared" si="6"/>
        <v>1</v>
      </c>
      <c r="AT53" s="61"/>
      <c r="AU53" s="61">
        <v>1</v>
      </c>
      <c r="AV53" s="61"/>
      <c r="AW53" s="61"/>
      <c r="AX53" s="61"/>
    </row>
    <row r="54" spans="1:50" s="74" customFormat="1" ht="17.25" customHeight="1" x14ac:dyDescent="0.2">
      <c r="A54" s="183"/>
      <c r="B54" s="73" t="s">
        <v>139</v>
      </c>
      <c r="C54" s="66">
        <f t="shared" si="7"/>
        <v>2</v>
      </c>
      <c r="D54" s="76"/>
      <c r="E54" s="76">
        <v>2</v>
      </c>
      <c r="F54" s="76"/>
      <c r="G54" s="66">
        <f t="shared" si="8"/>
        <v>2</v>
      </c>
      <c r="H54" s="77"/>
      <c r="I54" s="76">
        <v>2</v>
      </c>
      <c r="J54" s="61"/>
      <c r="K54" s="65"/>
      <c r="L54" s="61"/>
      <c r="M54" s="66">
        <f t="shared" si="2"/>
        <v>2</v>
      </c>
      <c r="N54" s="61"/>
      <c r="O54" s="61">
        <v>2</v>
      </c>
      <c r="P54" s="61"/>
      <c r="Q54" s="61"/>
      <c r="R54" s="61"/>
      <c r="S54" s="61"/>
      <c r="T54" s="61"/>
      <c r="U54" s="66">
        <f t="shared" si="3"/>
        <v>2</v>
      </c>
      <c r="V54" s="61"/>
      <c r="W54" s="61">
        <v>2</v>
      </c>
      <c r="X54" s="61"/>
      <c r="Y54" s="61"/>
      <c r="Z54" s="61"/>
      <c r="AA54" s="61"/>
      <c r="AB54" s="61"/>
      <c r="AC54" s="66">
        <f t="shared" si="4"/>
        <v>2</v>
      </c>
      <c r="AD54" s="61"/>
      <c r="AE54" s="61">
        <v>2</v>
      </c>
      <c r="AF54" s="61"/>
      <c r="AG54" s="61"/>
      <c r="AH54" s="61"/>
      <c r="AI54" s="61"/>
      <c r="AJ54" s="61"/>
      <c r="AK54" s="66">
        <f t="shared" si="5"/>
        <v>2</v>
      </c>
      <c r="AL54" s="61"/>
      <c r="AM54" s="61">
        <v>2</v>
      </c>
      <c r="AN54" s="61"/>
      <c r="AO54" s="61"/>
      <c r="AP54" s="61"/>
      <c r="AQ54" s="61"/>
      <c r="AR54" s="61"/>
      <c r="AS54" s="66">
        <f t="shared" si="6"/>
        <v>2</v>
      </c>
      <c r="AT54" s="61"/>
      <c r="AU54" s="61">
        <v>2</v>
      </c>
      <c r="AV54" s="61"/>
      <c r="AW54" s="61"/>
      <c r="AX54" s="61"/>
    </row>
    <row r="55" spans="1:50" s="74" customFormat="1" ht="17.25" customHeight="1" x14ac:dyDescent="0.2">
      <c r="A55" s="75">
        <v>5</v>
      </c>
      <c r="B55" s="73" t="s">
        <v>140</v>
      </c>
      <c r="C55" s="66">
        <f t="shared" si="7"/>
        <v>1</v>
      </c>
      <c r="D55" s="76"/>
      <c r="E55" s="76">
        <v>1</v>
      </c>
      <c r="F55" s="76"/>
      <c r="G55" s="66">
        <f t="shared" si="8"/>
        <v>0</v>
      </c>
      <c r="H55" s="77"/>
      <c r="I55" s="76">
        <v>0</v>
      </c>
      <c r="J55" s="61"/>
      <c r="K55" s="65"/>
      <c r="L55" s="61"/>
      <c r="M55" s="66">
        <f t="shared" si="2"/>
        <v>1</v>
      </c>
      <c r="N55" s="61"/>
      <c r="O55" s="61">
        <v>1</v>
      </c>
      <c r="P55" s="61"/>
      <c r="Q55" s="61"/>
      <c r="R55" s="61"/>
      <c r="S55" s="61"/>
      <c r="T55" s="61"/>
      <c r="U55" s="66">
        <f t="shared" si="3"/>
        <v>1</v>
      </c>
      <c r="V55" s="61"/>
      <c r="W55" s="61">
        <v>1</v>
      </c>
      <c r="X55" s="61"/>
      <c r="Y55" s="61"/>
      <c r="Z55" s="61"/>
      <c r="AA55" s="61"/>
      <c r="AB55" s="61"/>
      <c r="AC55" s="66">
        <f t="shared" si="4"/>
        <v>1</v>
      </c>
      <c r="AD55" s="61"/>
      <c r="AE55" s="61">
        <v>1</v>
      </c>
      <c r="AF55" s="61"/>
      <c r="AG55" s="61"/>
      <c r="AH55" s="61"/>
      <c r="AI55" s="61"/>
      <c r="AJ55" s="61"/>
      <c r="AK55" s="66">
        <f t="shared" si="5"/>
        <v>1</v>
      </c>
      <c r="AL55" s="61"/>
      <c r="AM55" s="61">
        <v>1</v>
      </c>
      <c r="AN55" s="61"/>
      <c r="AO55" s="61"/>
      <c r="AP55" s="61"/>
      <c r="AQ55" s="61"/>
      <c r="AR55" s="61"/>
      <c r="AS55" s="66">
        <f t="shared" si="6"/>
        <v>1</v>
      </c>
      <c r="AT55" s="61"/>
      <c r="AU55" s="61">
        <v>1</v>
      </c>
      <c r="AV55" s="61"/>
      <c r="AW55" s="61"/>
      <c r="AX55" s="61"/>
    </row>
    <row r="56" spans="1:50" s="74" customFormat="1" ht="17.25" customHeight="1" x14ac:dyDescent="0.2">
      <c r="A56" s="75">
        <v>6</v>
      </c>
      <c r="B56" s="73" t="s">
        <v>129</v>
      </c>
      <c r="C56" s="66">
        <f t="shared" si="7"/>
        <v>5</v>
      </c>
      <c r="D56" s="76"/>
      <c r="E56" s="76">
        <v>5</v>
      </c>
      <c r="F56" s="76"/>
      <c r="G56" s="66">
        <f t="shared" si="8"/>
        <v>4</v>
      </c>
      <c r="H56" s="77"/>
      <c r="I56" s="76">
        <v>4</v>
      </c>
      <c r="J56" s="61"/>
      <c r="K56" s="65"/>
      <c r="L56" s="61"/>
      <c r="M56" s="66">
        <f t="shared" si="2"/>
        <v>4</v>
      </c>
      <c r="N56" s="61"/>
      <c r="O56" s="61">
        <v>4</v>
      </c>
      <c r="P56" s="61"/>
      <c r="Q56" s="61"/>
      <c r="R56" s="61"/>
      <c r="S56" s="61"/>
      <c r="T56" s="61"/>
      <c r="U56" s="66">
        <f t="shared" si="3"/>
        <v>4</v>
      </c>
      <c r="V56" s="61"/>
      <c r="W56" s="61">
        <v>4</v>
      </c>
      <c r="X56" s="61"/>
      <c r="Y56" s="61"/>
      <c r="Z56" s="61"/>
      <c r="AA56" s="61"/>
      <c r="AB56" s="61"/>
      <c r="AC56" s="66">
        <f t="shared" si="4"/>
        <v>5</v>
      </c>
      <c r="AD56" s="61"/>
      <c r="AE56" s="61">
        <v>5</v>
      </c>
      <c r="AF56" s="61"/>
      <c r="AG56" s="61"/>
      <c r="AH56" s="61"/>
      <c r="AI56" s="61"/>
      <c r="AJ56" s="61"/>
      <c r="AK56" s="66">
        <f t="shared" si="5"/>
        <v>4</v>
      </c>
      <c r="AL56" s="61"/>
      <c r="AM56" s="61">
        <v>4</v>
      </c>
      <c r="AN56" s="61"/>
      <c r="AO56" s="61"/>
      <c r="AP56" s="61"/>
      <c r="AQ56" s="61"/>
      <c r="AR56" s="61"/>
      <c r="AS56" s="66">
        <f t="shared" si="6"/>
        <v>4</v>
      </c>
      <c r="AT56" s="61"/>
      <c r="AU56" s="61">
        <v>4</v>
      </c>
      <c r="AV56" s="61"/>
      <c r="AW56" s="61"/>
      <c r="AX56" s="61"/>
    </row>
    <row r="57" spans="1:50" s="74" customFormat="1" ht="17.25" customHeight="1" x14ac:dyDescent="0.2">
      <c r="A57" s="75">
        <v>7</v>
      </c>
      <c r="B57" s="73" t="s">
        <v>141</v>
      </c>
      <c r="C57" s="66">
        <f t="shared" si="7"/>
        <v>1</v>
      </c>
      <c r="D57" s="76"/>
      <c r="E57" s="76">
        <v>1</v>
      </c>
      <c r="F57" s="76"/>
      <c r="G57" s="66">
        <f t="shared" si="8"/>
        <v>1</v>
      </c>
      <c r="H57" s="77"/>
      <c r="I57" s="76">
        <v>1</v>
      </c>
      <c r="J57" s="61"/>
      <c r="K57" s="65"/>
      <c r="L57" s="61"/>
      <c r="M57" s="66">
        <f t="shared" si="2"/>
        <v>1</v>
      </c>
      <c r="N57" s="61"/>
      <c r="O57" s="61">
        <v>1</v>
      </c>
      <c r="P57" s="61"/>
      <c r="Q57" s="61"/>
      <c r="R57" s="61"/>
      <c r="S57" s="61"/>
      <c r="T57" s="61"/>
      <c r="U57" s="66">
        <f t="shared" si="3"/>
        <v>1</v>
      </c>
      <c r="V57" s="61"/>
      <c r="W57" s="61">
        <v>1</v>
      </c>
      <c r="X57" s="61"/>
      <c r="Y57" s="61"/>
      <c r="Z57" s="61"/>
      <c r="AA57" s="61"/>
      <c r="AB57" s="61"/>
      <c r="AC57" s="66">
        <f t="shared" si="4"/>
        <v>1</v>
      </c>
      <c r="AD57" s="61"/>
      <c r="AE57" s="61">
        <v>1</v>
      </c>
      <c r="AF57" s="61"/>
      <c r="AG57" s="61"/>
      <c r="AH57" s="61"/>
      <c r="AI57" s="61"/>
      <c r="AJ57" s="61"/>
      <c r="AK57" s="66">
        <f t="shared" si="5"/>
        <v>1</v>
      </c>
      <c r="AL57" s="61"/>
      <c r="AM57" s="61">
        <v>1</v>
      </c>
      <c r="AN57" s="61"/>
      <c r="AO57" s="61"/>
      <c r="AP57" s="61"/>
      <c r="AQ57" s="61"/>
      <c r="AR57" s="61"/>
      <c r="AS57" s="66">
        <f t="shared" si="6"/>
        <v>1</v>
      </c>
      <c r="AT57" s="61"/>
      <c r="AU57" s="61">
        <v>1</v>
      </c>
      <c r="AV57" s="61"/>
      <c r="AW57" s="61"/>
      <c r="AX57" s="61"/>
    </row>
    <row r="58" spans="1:50" s="74" customFormat="1" ht="17.25" customHeight="1" x14ac:dyDescent="0.2">
      <c r="A58" s="75">
        <v>8</v>
      </c>
      <c r="B58" s="73" t="s">
        <v>127</v>
      </c>
      <c r="C58" s="66">
        <f t="shared" si="7"/>
        <v>1</v>
      </c>
      <c r="D58" s="76"/>
      <c r="E58" s="76">
        <v>1</v>
      </c>
      <c r="F58" s="76"/>
      <c r="G58" s="66">
        <f t="shared" si="8"/>
        <v>1</v>
      </c>
      <c r="H58" s="77"/>
      <c r="I58" s="76">
        <v>1</v>
      </c>
      <c r="J58" s="61"/>
      <c r="K58" s="65"/>
      <c r="L58" s="61"/>
      <c r="M58" s="66">
        <f t="shared" si="2"/>
        <v>2</v>
      </c>
      <c r="N58" s="61"/>
      <c r="O58" s="61">
        <v>2</v>
      </c>
      <c r="P58" s="61"/>
      <c r="Q58" s="61"/>
      <c r="R58" s="61"/>
      <c r="S58" s="61"/>
      <c r="T58" s="61"/>
      <c r="U58" s="66">
        <f t="shared" si="3"/>
        <v>2</v>
      </c>
      <c r="V58" s="61"/>
      <c r="W58" s="61">
        <v>2</v>
      </c>
      <c r="X58" s="61"/>
      <c r="Y58" s="61"/>
      <c r="Z58" s="61"/>
      <c r="AA58" s="61"/>
      <c r="AB58" s="61"/>
      <c r="AC58" s="66">
        <f t="shared" si="4"/>
        <v>2</v>
      </c>
      <c r="AD58" s="61"/>
      <c r="AE58" s="61">
        <v>2</v>
      </c>
      <c r="AF58" s="61"/>
      <c r="AG58" s="61"/>
      <c r="AH58" s="61"/>
      <c r="AI58" s="61"/>
      <c r="AJ58" s="61"/>
      <c r="AK58" s="66">
        <f t="shared" si="5"/>
        <v>2</v>
      </c>
      <c r="AL58" s="61"/>
      <c r="AM58" s="61">
        <v>2</v>
      </c>
      <c r="AN58" s="61"/>
      <c r="AO58" s="61"/>
      <c r="AP58" s="61"/>
      <c r="AQ58" s="61"/>
      <c r="AR58" s="61"/>
      <c r="AS58" s="66">
        <f t="shared" si="6"/>
        <v>2</v>
      </c>
      <c r="AT58" s="61"/>
      <c r="AU58" s="61">
        <v>2</v>
      </c>
      <c r="AV58" s="61"/>
      <c r="AW58" s="61"/>
      <c r="AX58" s="61"/>
    </row>
    <row r="59" spans="1:50" s="74" customFormat="1" ht="17.25" customHeight="1" x14ac:dyDescent="0.2">
      <c r="A59" s="75">
        <v>9</v>
      </c>
      <c r="B59" s="73" t="s">
        <v>142</v>
      </c>
      <c r="C59" s="66">
        <f t="shared" si="7"/>
        <v>1</v>
      </c>
      <c r="D59" s="76"/>
      <c r="E59" s="76">
        <v>1</v>
      </c>
      <c r="F59" s="76"/>
      <c r="G59" s="66">
        <f t="shared" si="8"/>
        <v>1</v>
      </c>
      <c r="H59" s="77"/>
      <c r="I59" s="76">
        <v>1</v>
      </c>
      <c r="J59" s="61"/>
      <c r="K59" s="65"/>
      <c r="L59" s="61"/>
      <c r="M59" s="66">
        <f t="shared" si="2"/>
        <v>1</v>
      </c>
      <c r="N59" s="61"/>
      <c r="O59" s="61">
        <v>1</v>
      </c>
      <c r="P59" s="61"/>
      <c r="Q59" s="61"/>
      <c r="R59" s="61"/>
      <c r="S59" s="61"/>
      <c r="T59" s="61"/>
      <c r="U59" s="66">
        <f t="shared" si="3"/>
        <v>1</v>
      </c>
      <c r="V59" s="61"/>
      <c r="W59" s="61">
        <v>1</v>
      </c>
      <c r="X59" s="61"/>
      <c r="Y59" s="61"/>
      <c r="Z59" s="61"/>
      <c r="AA59" s="61"/>
      <c r="AB59" s="61"/>
      <c r="AC59" s="66">
        <f t="shared" si="4"/>
        <v>1</v>
      </c>
      <c r="AD59" s="61"/>
      <c r="AE59" s="61">
        <v>1</v>
      </c>
      <c r="AF59" s="61"/>
      <c r="AG59" s="61"/>
      <c r="AH59" s="61"/>
      <c r="AI59" s="61"/>
      <c r="AJ59" s="61"/>
      <c r="AK59" s="66">
        <f t="shared" si="5"/>
        <v>1</v>
      </c>
      <c r="AL59" s="61"/>
      <c r="AM59" s="61">
        <v>1</v>
      </c>
      <c r="AN59" s="61"/>
      <c r="AO59" s="61"/>
      <c r="AP59" s="61"/>
      <c r="AQ59" s="61"/>
      <c r="AR59" s="61"/>
      <c r="AS59" s="66">
        <f t="shared" si="6"/>
        <v>1</v>
      </c>
      <c r="AT59" s="61"/>
      <c r="AU59" s="61">
        <v>1</v>
      </c>
      <c r="AV59" s="61"/>
      <c r="AW59" s="61"/>
      <c r="AX59" s="61"/>
    </row>
    <row r="60" spans="1:50" s="74" customFormat="1" ht="17.25" customHeight="1" x14ac:dyDescent="0.2">
      <c r="A60" s="75">
        <v>10</v>
      </c>
      <c r="B60" s="73" t="s">
        <v>143</v>
      </c>
      <c r="C60" s="66">
        <f t="shared" si="7"/>
        <v>1</v>
      </c>
      <c r="D60" s="76"/>
      <c r="E60" s="76">
        <v>1</v>
      </c>
      <c r="F60" s="76"/>
      <c r="G60" s="66">
        <f t="shared" si="8"/>
        <v>1</v>
      </c>
      <c r="H60" s="77"/>
      <c r="I60" s="76">
        <v>1</v>
      </c>
      <c r="J60" s="61"/>
      <c r="K60" s="65"/>
      <c r="L60" s="61"/>
      <c r="M60" s="66">
        <f t="shared" si="2"/>
        <v>1</v>
      </c>
      <c r="N60" s="61"/>
      <c r="O60" s="61">
        <v>1</v>
      </c>
      <c r="P60" s="61"/>
      <c r="Q60" s="61"/>
      <c r="R60" s="61"/>
      <c r="S60" s="61"/>
      <c r="T60" s="61"/>
      <c r="U60" s="66">
        <f t="shared" si="3"/>
        <v>1</v>
      </c>
      <c r="V60" s="61"/>
      <c r="W60" s="61">
        <v>1</v>
      </c>
      <c r="X60" s="61"/>
      <c r="Y60" s="61"/>
      <c r="Z60" s="61"/>
      <c r="AA60" s="61"/>
      <c r="AB60" s="61"/>
      <c r="AC60" s="66">
        <f t="shared" si="4"/>
        <v>1</v>
      </c>
      <c r="AD60" s="61"/>
      <c r="AE60" s="61">
        <v>1</v>
      </c>
      <c r="AF60" s="61"/>
      <c r="AG60" s="61"/>
      <c r="AH60" s="61"/>
      <c r="AI60" s="61"/>
      <c r="AJ60" s="61"/>
      <c r="AK60" s="66">
        <f t="shared" si="5"/>
        <v>1</v>
      </c>
      <c r="AL60" s="61"/>
      <c r="AM60" s="61">
        <v>1</v>
      </c>
      <c r="AN60" s="61"/>
      <c r="AO60" s="61"/>
      <c r="AP60" s="61"/>
      <c r="AQ60" s="61"/>
      <c r="AR60" s="61"/>
      <c r="AS60" s="66">
        <f t="shared" si="6"/>
        <v>1</v>
      </c>
      <c r="AT60" s="61"/>
      <c r="AU60" s="61">
        <v>1</v>
      </c>
      <c r="AV60" s="61"/>
      <c r="AW60" s="61"/>
      <c r="AX60" s="61"/>
    </row>
    <row r="61" spans="1:50" s="74" customFormat="1" ht="17.25" customHeight="1" x14ac:dyDescent="0.2">
      <c r="A61" s="75">
        <v>11</v>
      </c>
      <c r="B61" s="73" t="s">
        <v>144</v>
      </c>
      <c r="C61" s="66">
        <f t="shared" si="7"/>
        <v>1</v>
      </c>
      <c r="D61" s="76"/>
      <c r="E61" s="76">
        <v>1</v>
      </c>
      <c r="F61" s="76"/>
      <c r="G61" s="66">
        <f t="shared" si="8"/>
        <v>1</v>
      </c>
      <c r="H61" s="77"/>
      <c r="I61" s="76">
        <v>1</v>
      </c>
      <c r="J61" s="61"/>
      <c r="K61" s="65"/>
      <c r="L61" s="61"/>
      <c r="M61" s="66">
        <f t="shared" si="2"/>
        <v>1</v>
      </c>
      <c r="N61" s="61"/>
      <c r="O61" s="61">
        <v>1</v>
      </c>
      <c r="P61" s="61"/>
      <c r="Q61" s="61"/>
      <c r="R61" s="61"/>
      <c r="S61" s="61"/>
      <c r="T61" s="61"/>
      <c r="U61" s="66">
        <f t="shared" si="3"/>
        <v>1</v>
      </c>
      <c r="V61" s="61"/>
      <c r="W61" s="61">
        <v>1</v>
      </c>
      <c r="X61" s="61"/>
      <c r="Y61" s="61"/>
      <c r="Z61" s="61"/>
      <c r="AA61" s="61"/>
      <c r="AB61" s="61"/>
      <c r="AC61" s="66">
        <f t="shared" si="4"/>
        <v>1</v>
      </c>
      <c r="AD61" s="61"/>
      <c r="AE61" s="61">
        <v>1</v>
      </c>
      <c r="AF61" s="61"/>
      <c r="AG61" s="61"/>
      <c r="AH61" s="61"/>
      <c r="AI61" s="61"/>
      <c r="AJ61" s="61"/>
      <c r="AK61" s="66">
        <f t="shared" si="5"/>
        <v>1</v>
      </c>
      <c r="AL61" s="61"/>
      <c r="AM61" s="61">
        <v>1</v>
      </c>
      <c r="AN61" s="61"/>
      <c r="AO61" s="61"/>
      <c r="AP61" s="61"/>
      <c r="AQ61" s="61"/>
      <c r="AR61" s="61"/>
      <c r="AS61" s="66">
        <f t="shared" si="6"/>
        <v>1</v>
      </c>
      <c r="AT61" s="61"/>
      <c r="AU61" s="61">
        <v>1</v>
      </c>
      <c r="AV61" s="61"/>
      <c r="AW61" s="61"/>
      <c r="AX61" s="61"/>
    </row>
    <row r="62" spans="1:50" s="74" customFormat="1" ht="17.25" customHeight="1" x14ac:dyDescent="0.2">
      <c r="A62" s="75">
        <v>12</v>
      </c>
      <c r="B62" s="73" t="s">
        <v>162</v>
      </c>
      <c r="C62" s="66">
        <f t="shared" si="7"/>
        <v>4</v>
      </c>
      <c r="D62" s="76"/>
      <c r="E62" s="76"/>
      <c r="F62" s="76">
        <v>4</v>
      </c>
      <c r="G62" s="66"/>
      <c r="H62" s="77"/>
      <c r="I62" s="76"/>
      <c r="J62" s="61">
        <v>4</v>
      </c>
      <c r="K62" s="65"/>
      <c r="L62" s="61"/>
      <c r="M62" s="66">
        <f t="shared" si="2"/>
        <v>9</v>
      </c>
      <c r="N62" s="61"/>
      <c r="O62" s="61"/>
      <c r="P62" s="61">
        <v>9</v>
      </c>
      <c r="Q62" s="61"/>
      <c r="R62" s="61"/>
      <c r="S62" s="61"/>
      <c r="T62" s="61"/>
      <c r="U62" s="66"/>
      <c r="V62" s="61"/>
      <c r="W62" s="61"/>
      <c r="X62" s="61">
        <v>9</v>
      </c>
      <c r="Y62" s="61"/>
      <c r="Z62" s="61"/>
      <c r="AA62" s="61"/>
      <c r="AB62" s="61"/>
      <c r="AC62" s="66"/>
      <c r="AD62" s="61"/>
      <c r="AE62" s="61"/>
      <c r="AF62" s="61">
        <v>9</v>
      </c>
      <c r="AG62" s="61"/>
      <c r="AH62" s="61"/>
      <c r="AI62" s="61"/>
      <c r="AJ62" s="61"/>
      <c r="AK62" s="66"/>
      <c r="AL62" s="61"/>
      <c r="AM62" s="61"/>
      <c r="AN62" s="61">
        <v>9</v>
      </c>
      <c r="AO62" s="61"/>
      <c r="AP62" s="61"/>
      <c r="AQ62" s="61"/>
      <c r="AR62" s="61"/>
      <c r="AS62" s="66"/>
      <c r="AT62" s="61"/>
      <c r="AU62" s="61"/>
      <c r="AV62" s="61">
        <v>9</v>
      </c>
      <c r="AW62" s="61"/>
      <c r="AX62" s="61"/>
    </row>
    <row r="63" spans="1:50" s="74" customFormat="1" ht="28.5" customHeight="1" x14ac:dyDescent="0.2">
      <c r="A63" s="59" t="s">
        <v>169</v>
      </c>
      <c r="B63" s="60" t="s">
        <v>167</v>
      </c>
      <c r="C63" s="58">
        <f>SUM(C64:C82)</f>
        <v>48</v>
      </c>
      <c r="D63" s="58">
        <v>2</v>
      </c>
      <c r="E63" s="58">
        <f t="shared" ref="E63:AX63" si="11">SUM(E64:E82)</f>
        <v>41</v>
      </c>
      <c r="F63" s="58">
        <f t="shared" si="11"/>
        <v>7</v>
      </c>
      <c r="G63" s="58">
        <f t="shared" si="11"/>
        <v>48</v>
      </c>
      <c r="H63" s="58">
        <v>2</v>
      </c>
      <c r="I63" s="58">
        <f t="shared" si="11"/>
        <v>41</v>
      </c>
      <c r="J63" s="58">
        <f t="shared" si="11"/>
        <v>7</v>
      </c>
      <c r="K63" s="58">
        <v>20</v>
      </c>
      <c r="L63" s="58">
        <v>484</v>
      </c>
      <c r="M63" s="58">
        <f t="shared" si="11"/>
        <v>65</v>
      </c>
      <c r="N63" s="58">
        <v>2</v>
      </c>
      <c r="O63" s="58">
        <f t="shared" si="11"/>
        <v>50</v>
      </c>
      <c r="P63" s="58">
        <f t="shared" si="11"/>
        <v>15</v>
      </c>
      <c r="Q63" s="58">
        <f t="shared" si="11"/>
        <v>0</v>
      </c>
      <c r="R63" s="58">
        <f t="shared" si="11"/>
        <v>7</v>
      </c>
      <c r="S63" s="58">
        <v>20</v>
      </c>
      <c r="T63" s="58">
        <v>816</v>
      </c>
      <c r="U63" s="58">
        <f t="shared" si="11"/>
        <v>64</v>
      </c>
      <c r="V63" s="58">
        <v>2</v>
      </c>
      <c r="W63" s="58">
        <f t="shared" si="11"/>
        <v>50</v>
      </c>
      <c r="X63" s="58">
        <f t="shared" si="11"/>
        <v>15</v>
      </c>
      <c r="Y63" s="58">
        <f t="shared" si="11"/>
        <v>0</v>
      </c>
      <c r="Z63" s="58">
        <f t="shared" si="11"/>
        <v>7</v>
      </c>
      <c r="AA63" s="58">
        <v>20</v>
      </c>
      <c r="AB63" s="58">
        <v>823</v>
      </c>
      <c r="AC63" s="58">
        <f t="shared" si="11"/>
        <v>66</v>
      </c>
      <c r="AD63" s="58">
        <f t="shared" si="11"/>
        <v>2</v>
      </c>
      <c r="AE63" s="58">
        <f t="shared" si="11"/>
        <v>50</v>
      </c>
      <c r="AF63" s="58">
        <f t="shared" si="11"/>
        <v>15</v>
      </c>
      <c r="AG63" s="58">
        <f t="shared" si="11"/>
        <v>0</v>
      </c>
      <c r="AH63" s="58">
        <f t="shared" si="11"/>
        <v>7</v>
      </c>
      <c r="AI63" s="58">
        <v>21</v>
      </c>
      <c r="AJ63" s="58">
        <v>841</v>
      </c>
      <c r="AK63" s="58">
        <f t="shared" si="11"/>
        <v>64</v>
      </c>
      <c r="AL63" s="58">
        <v>2</v>
      </c>
      <c r="AM63" s="58">
        <f t="shared" si="11"/>
        <v>50</v>
      </c>
      <c r="AN63" s="58">
        <f t="shared" si="11"/>
        <v>15</v>
      </c>
      <c r="AO63" s="58">
        <f t="shared" si="11"/>
        <v>0</v>
      </c>
      <c r="AP63" s="58">
        <f t="shared" si="11"/>
        <v>7</v>
      </c>
      <c r="AQ63" s="58">
        <v>21</v>
      </c>
      <c r="AR63" s="58">
        <v>841</v>
      </c>
      <c r="AS63" s="58">
        <f t="shared" si="11"/>
        <v>66</v>
      </c>
      <c r="AT63" s="58">
        <f t="shared" si="11"/>
        <v>2</v>
      </c>
      <c r="AU63" s="58">
        <f t="shared" si="11"/>
        <v>50</v>
      </c>
      <c r="AV63" s="58">
        <f t="shared" si="11"/>
        <v>15</v>
      </c>
      <c r="AW63" s="58">
        <f t="shared" si="11"/>
        <v>0</v>
      </c>
      <c r="AX63" s="58">
        <f t="shared" si="11"/>
        <v>7</v>
      </c>
    </row>
    <row r="64" spans="1:50" s="74" customFormat="1" ht="17.25" customHeight="1" x14ac:dyDescent="0.2">
      <c r="A64" s="75">
        <v>1</v>
      </c>
      <c r="B64" s="73" t="s">
        <v>131</v>
      </c>
      <c r="C64" s="66">
        <f t="shared" si="7"/>
        <v>5</v>
      </c>
      <c r="D64" s="76"/>
      <c r="E64" s="76">
        <v>5</v>
      </c>
      <c r="F64" s="76"/>
      <c r="G64" s="66">
        <f t="shared" si="8"/>
        <v>5</v>
      </c>
      <c r="H64" s="77"/>
      <c r="I64" s="76">
        <v>5</v>
      </c>
      <c r="J64" s="61"/>
      <c r="K64" s="65"/>
      <c r="L64" s="61"/>
      <c r="M64" s="66">
        <f t="shared" si="2"/>
        <v>5</v>
      </c>
      <c r="N64" s="61"/>
      <c r="O64" s="76">
        <v>5</v>
      </c>
      <c r="P64" s="61"/>
      <c r="Q64" s="61"/>
      <c r="R64" s="61"/>
      <c r="S64" s="61"/>
      <c r="T64" s="61"/>
      <c r="U64" s="66">
        <f t="shared" si="3"/>
        <v>5</v>
      </c>
      <c r="V64" s="61"/>
      <c r="W64" s="76">
        <v>5</v>
      </c>
      <c r="X64" s="61"/>
      <c r="Y64" s="61"/>
      <c r="Z64" s="61"/>
      <c r="AA64" s="61"/>
      <c r="AB64" s="61"/>
      <c r="AC64" s="66">
        <f t="shared" si="4"/>
        <v>7</v>
      </c>
      <c r="AD64" s="61">
        <v>2</v>
      </c>
      <c r="AE64" s="76">
        <v>5</v>
      </c>
      <c r="AF64" s="61"/>
      <c r="AG64" s="61"/>
      <c r="AH64" s="61"/>
      <c r="AI64" s="61"/>
      <c r="AJ64" s="61"/>
      <c r="AK64" s="66">
        <f t="shared" si="5"/>
        <v>5</v>
      </c>
      <c r="AL64" s="61"/>
      <c r="AM64" s="76">
        <v>5</v>
      </c>
      <c r="AN64" s="61"/>
      <c r="AO64" s="61"/>
      <c r="AP64" s="61"/>
      <c r="AQ64" s="61"/>
      <c r="AR64" s="61"/>
      <c r="AS64" s="66">
        <f t="shared" si="6"/>
        <v>7</v>
      </c>
      <c r="AT64" s="61">
        <v>2</v>
      </c>
      <c r="AU64" s="76">
        <v>5</v>
      </c>
      <c r="AV64" s="61"/>
      <c r="AW64" s="61"/>
      <c r="AX64" s="61"/>
    </row>
    <row r="65" spans="1:50" s="74" customFormat="1" ht="17.25" customHeight="1" x14ac:dyDescent="0.2">
      <c r="A65" s="75">
        <v>2</v>
      </c>
      <c r="B65" s="73" t="s">
        <v>132</v>
      </c>
      <c r="C65" s="66">
        <f t="shared" si="7"/>
        <v>5</v>
      </c>
      <c r="D65" s="76"/>
      <c r="E65" s="76">
        <v>5</v>
      </c>
      <c r="F65" s="76"/>
      <c r="G65" s="66">
        <f t="shared" si="8"/>
        <v>5</v>
      </c>
      <c r="H65" s="77"/>
      <c r="I65" s="76">
        <v>5</v>
      </c>
      <c r="J65" s="61"/>
      <c r="K65" s="65"/>
      <c r="L65" s="61"/>
      <c r="M65" s="66">
        <f t="shared" si="2"/>
        <v>5</v>
      </c>
      <c r="N65" s="61"/>
      <c r="O65" s="76">
        <v>5</v>
      </c>
      <c r="P65" s="61"/>
      <c r="Q65" s="61"/>
      <c r="R65" s="61"/>
      <c r="S65" s="61"/>
      <c r="T65" s="61"/>
      <c r="U65" s="66">
        <f t="shared" si="3"/>
        <v>5</v>
      </c>
      <c r="V65" s="61"/>
      <c r="W65" s="76">
        <v>5</v>
      </c>
      <c r="X65" s="61"/>
      <c r="Y65" s="61"/>
      <c r="Z65" s="61"/>
      <c r="AA65" s="61"/>
      <c r="AB65" s="61"/>
      <c r="AC65" s="66">
        <f t="shared" si="4"/>
        <v>5</v>
      </c>
      <c r="AD65" s="61"/>
      <c r="AE65" s="76">
        <v>5</v>
      </c>
      <c r="AF65" s="61"/>
      <c r="AG65" s="61"/>
      <c r="AH65" s="61"/>
      <c r="AI65" s="61"/>
      <c r="AJ65" s="61"/>
      <c r="AK65" s="66">
        <f t="shared" si="5"/>
        <v>5</v>
      </c>
      <c r="AL65" s="61"/>
      <c r="AM65" s="76">
        <v>5</v>
      </c>
      <c r="AN65" s="61"/>
      <c r="AO65" s="61"/>
      <c r="AP65" s="61"/>
      <c r="AQ65" s="61"/>
      <c r="AR65" s="61"/>
      <c r="AS65" s="66">
        <f t="shared" si="6"/>
        <v>5</v>
      </c>
      <c r="AT65" s="61"/>
      <c r="AU65" s="76">
        <v>5</v>
      </c>
      <c r="AV65" s="61"/>
      <c r="AW65" s="61"/>
      <c r="AX65" s="61"/>
    </row>
    <row r="66" spans="1:50" s="74" customFormat="1" ht="17.25" customHeight="1" x14ac:dyDescent="0.2">
      <c r="A66" s="75">
        <v>3</v>
      </c>
      <c r="B66" s="73" t="s">
        <v>133</v>
      </c>
      <c r="C66" s="66">
        <f t="shared" si="7"/>
        <v>7</v>
      </c>
      <c r="D66" s="76"/>
      <c r="E66" s="76">
        <v>7</v>
      </c>
      <c r="F66" s="76"/>
      <c r="G66" s="66">
        <f t="shared" si="8"/>
        <v>7</v>
      </c>
      <c r="H66" s="77"/>
      <c r="I66" s="76">
        <v>7</v>
      </c>
      <c r="J66" s="61"/>
      <c r="K66" s="65"/>
      <c r="L66" s="61"/>
      <c r="M66" s="66">
        <f t="shared" si="2"/>
        <v>7</v>
      </c>
      <c r="N66" s="61"/>
      <c r="O66" s="76">
        <v>7</v>
      </c>
      <c r="P66" s="61"/>
      <c r="Q66" s="61"/>
      <c r="R66" s="61"/>
      <c r="S66" s="61"/>
      <c r="T66" s="61"/>
      <c r="U66" s="66">
        <f t="shared" si="3"/>
        <v>7</v>
      </c>
      <c r="V66" s="61"/>
      <c r="W66" s="76">
        <v>7</v>
      </c>
      <c r="X66" s="61"/>
      <c r="Y66" s="61"/>
      <c r="Z66" s="61"/>
      <c r="AA66" s="61"/>
      <c r="AB66" s="61"/>
      <c r="AC66" s="66">
        <f t="shared" si="4"/>
        <v>7</v>
      </c>
      <c r="AD66" s="61"/>
      <c r="AE66" s="76">
        <v>7</v>
      </c>
      <c r="AF66" s="61"/>
      <c r="AG66" s="61"/>
      <c r="AH66" s="61"/>
      <c r="AI66" s="61"/>
      <c r="AJ66" s="61"/>
      <c r="AK66" s="66">
        <f t="shared" si="5"/>
        <v>7</v>
      </c>
      <c r="AL66" s="61"/>
      <c r="AM66" s="76">
        <v>7</v>
      </c>
      <c r="AN66" s="61"/>
      <c r="AO66" s="61"/>
      <c r="AP66" s="61"/>
      <c r="AQ66" s="61"/>
      <c r="AR66" s="61"/>
      <c r="AS66" s="66">
        <f t="shared" si="6"/>
        <v>7</v>
      </c>
      <c r="AT66" s="61"/>
      <c r="AU66" s="76">
        <v>7</v>
      </c>
      <c r="AV66" s="61"/>
      <c r="AW66" s="61"/>
      <c r="AX66" s="61"/>
    </row>
    <row r="67" spans="1:50" s="81" customFormat="1" ht="17.25" customHeight="1" x14ac:dyDescent="0.2">
      <c r="A67" s="183"/>
      <c r="B67" s="73" t="s">
        <v>134</v>
      </c>
      <c r="C67" s="66">
        <f t="shared" si="7"/>
        <v>2</v>
      </c>
      <c r="D67" s="76"/>
      <c r="E67" s="76">
        <v>2</v>
      </c>
      <c r="F67" s="76"/>
      <c r="G67" s="66">
        <f t="shared" si="8"/>
        <v>2</v>
      </c>
      <c r="H67" s="77"/>
      <c r="I67" s="76">
        <v>2</v>
      </c>
      <c r="J67" s="61"/>
      <c r="K67" s="65"/>
      <c r="L67" s="61"/>
      <c r="M67" s="66">
        <f t="shared" si="2"/>
        <v>2</v>
      </c>
      <c r="N67" s="61"/>
      <c r="O67" s="76">
        <v>2</v>
      </c>
      <c r="P67" s="61"/>
      <c r="Q67" s="61"/>
      <c r="R67" s="61"/>
      <c r="S67" s="61"/>
      <c r="T67" s="61"/>
      <c r="U67" s="66">
        <f t="shared" si="3"/>
        <v>2</v>
      </c>
      <c r="V67" s="61"/>
      <c r="W67" s="76">
        <v>2</v>
      </c>
      <c r="X67" s="61"/>
      <c r="Y67" s="61"/>
      <c r="Z67" s="61"/>
      <c r="AA67" s="61"/>
      <c r="AB67" s="61"/>
      <c r="AC67" s="66">
        <f t="shared" si="4"/>
        <v>2</v>
      </c>
      <c r="AD67" s="61"/>
      <c r="AE67" s="76">
        <v>2</v>
      </c>
      <c r="AF67" s="61"/>
      <c r="AG67" s="61"/>
      <c r="AH67" s="61"/>
      <c r="AI67" s="61"/>
      <c r="AJ67" s="61"/>
      <c r="AK67" s="66">
        <f t="shared" si="5"/>
        <v>2</v>
      </c>
      <c r="AL67" s="61"/>
      <c r="AM67" s="76">
        <v>2</v>
      </c>
      <c r="AN67" s="61"/>
      <c r="AO67" s="61"/>
      <c r="AP67" s="61"/>
      <c r="AQ67" s="61"/>
      <c r="AR67" s="61"/>
      <c r="AS67" s="66">
        <f t="shared" si="6"/>
        <v>2</v>
      </c>
      <c r="AT67" s="61"/>
      <c r="AU67" s="76">
        <v>2</v>
      </c>
      <c r="AV67" s="61"/>
      <c r="AW67" s="61"/>
      <c r="AX67" s="61"/>
    </row>
    <row r="68" spans="1:50" s="81" customFormat="1" ht="17.25" customHeight="1" x14ac:dyDescent="0.2">
      <c r="A68" s="183"/>
      <c r="B68" s="73" t="s">
        <v>135</v>
      </c>
      <c r="C68" s="66">
        <f t="shared" si="7"/>
        <v>2</v>
      </c>
      <c r="D68" s="76"/>
      <c r="E68" s="76">
        <v>2</v>
      </c>
      <c r="F68" s="76"/>
      <c r="G68" s="66">
        <f t="shared" si="8"/>
        <v>2</v>
      </c>
      <c r="H68" s="77"/>
      <c r="I68" s="76">
        <v>2</v>
      </c>
      <c r="J68" s="61"/>
      <c r="K68" s="65"/>
      <c r="L68" s="61"/>
      <c r="M68" s="66">
        <f t="shared" si="2"/>
        <v>2</v>
      </c>
      <c r="N68" s="61"/>
      <c r="O68" s="76">
        <v>2</v>
      </c>
      <c r="P68" s="61"/>
      <c r="Q68" s="61"/>
      <c r="R68" s="61"/>
      <c r="S68" s="61"/>
      <c r="T68" s="61"/>
      <c r="U68" s="66">
        <f t="shared" si="3"/>
        <v>2</v>
      </c>
      <c r="V68" s="61"/>
      <c r="W68" s="76">
        <v>2</v>
      </c>
      <c r="X68" s="61"/>
      <c r="Y68" s="61"/>
      <c r="Z68" s="61"/>
      <c r="AA68" s="61"/>
      <c r="AB68" s="61"/>
      <c r="AC68" s="66">
        <f t="shared" si="4"/>
        <v>2</v>
      </c>
      <c r="AD68" s="61"/>
      <c r="AE68" s="76">
        <v>2</v>
      </c>
      <c r="AF68" s="61"/>
      <c r="AG68" s="61"/>
      <c r="AH68" s="61"/>
      <c r="AI68" s="61"/>
      <c r="AJ68" s="61"/>
      <c r="AK68" s="66">
        <f t="shared" si="5"/>
        <v>2</v>
      </c>
      <c r="AL68" s="61"/>
      <c r="AM68" s="76">
        <v>2</v>
      </c>
      <c r="AN68" s="61"/>
      <c r="AO68" s="61"/>
      <c r="AP68" s="61"/>
      <c r="AQ68" s="61"/>
      <c r="AR68" s="61"/>
      <c r="AS68" s="66">
        <f t="shared" si="6"/>
        <v>2</v>
      </c>
      <c r="AT68" s="61"/>
      <c r="AU68" s="76">
        <v>2</v>
      </c>
      <c r="AV68" s="61"/>
      <c r="AW68" s="61"/>
      <c r="AX68" s="61"/>
    </row>
    <row r="69" spans="1:50" s="81" customFormat="1" ht="17.25" customHeight="1" x14ac:dyDescent="0.2">
      <c r="A69" s="183"/>
      <c r="B69" s="73" t="s">
        <v>136</v>
      </c>
      <c r="C69" s="66">
        <f t="shared" si="7"/>
        <v>3</v>
      </c>
      <c r="D69" s="76"/>
      <c r="E69" s="76">
        <v>3</v>
      </c>
      <c r="F69" s="76"/>
      <c r="G69" s="66">
        <f t="shared" si="8"/>
        <v>3</v>
      </c>
      <c r="H69" s="77"/>
      <c r="I69" s="76">
        <v>3</v>
      </c>
      <c r="J69" s="61"/>
      <c r="K69" s="65"/>
      <c r="L69" s="61"/>
      <c r="M69" s="66">
        <f t="shared" si="2"/>
        <v>3</v>
      </c>
      <c r="N69" s="61"/>
      <c r="O69" s="76">
        <v>3</v>
      </c>
      <c r="P69" s="61"/>
      <c r="Q69" s="61"/>
      <c r="R69" s="61"/>
      <c r="S69" s="61"/>
      <c r="T69" s="61"/>
      <c r="U69" s="66">
        <f t="shared" si="3"/>
        <v>3</v>
      </c>
      <c r="V69" s="61"/>
      <c r="W69" s="76">
        <v>3</v>
      </c>
      <c r="X69" s="61"/>
      <c r="Y69" s="61"/>
      <c r="Z69" s="61"/>
      <c r="AA69" s="61"/>
      <c r="AB69" s="61"/>
      <c r="AC69" s="66">
        <f t="shared" si="4"/>
        <v>3</v>
      </c>
      <c r="AD69" s="61"/>
      <c r="AE69" s="76">
        <v>3</v>
      </c>
      <c r="AF69" s="61"/>
      <c r="AG69" s="61"/>
      <c r="AH69" s="61"/>
      <c r="AI69" s="61"/>
      <c r="AJ69" s="61"/>
      <c r="AK69" s="66">
        <f t="shared" si="5"/>
        <v>3</v>
      </c>
      <c r="AL69" s="61"/>
      <c r="AM69" s="76">
        <v>3</v>
      </c>
      <c r="AN69" s="61"/>
      <c r="AO69" s="61"/>
      <c r="AP69" s="61"/>
      <c r="AQ69" s="61"/>
      <c r="AR69" s="61"/>
      <c r="AS69" s="66">
        <f t="shared" si="6"/>
        <v>3</v>
      </c>
      <c r="AT69" s="61"/>
      <c r="AU69" s="76">
        <v>3</v>
      </c>
      <c r="AV69" s="61"/>
      <c r="AW69" s="61"/>
      <c r="AX69" s="61"/>
    </row>
    <row r="70" spans="1:50" s="81" customFormat="1" ht="17.25" customHeight="1" x14ac:dyDescent="0.2">
      <c r="A70" s="75">
        <v>4</v>
      </c>
      <c r="B70" s="73" t="s">
        <v>137</v>
      </c>
      <c r="C70" s="66">
        <f t="shared" si="7"/>
        <v>2</v>
      </c>
      <c r="D70" s="76"/>
      <c r="E70" s="76">
        <v>2</v>
      </c>
      <c r="F70" s="76"/>
      <c r="G70" s="66">
        <f t="shared" si="8"/>
        <v>2</v>
      </c>
      <c r="H70" s="77"/>
      <c r="I70" s="76">
        <v>2</v>
      </c>
      <c r="J70" s="61"/>
      <c r="K70" s="65"/>
      <c r="L70" s="61"/>
      <c r="M70" s="66">
        <f t="shared" si="2"/>
        <v>4</v>
      </c>
      <c r="N70" s="61"/>
      <c r="O70" s="76">
        <v>4</v>
      </c>
      <c r="P70" s="61"/>
      <c r="Q70" s="61"/>
      <c r="R70" s="61"/>
      <c r="S70" s="61"/>
      <c r="T70" s="61"/>
      <c r="U70" s="66">
        <f t="shared" si="3"/>
        <v>4</v>
      </c>
      <c r="V70" s="61"/>
      <c r="W70" s="76">
        <v>4</v>
      </c>
      <c r="X70" s="61"/>
      <c r="Y70" s="61"/>
      <c r="Z70" s="61"/>
      <c r="AA70" s="61"/>
      <c r="AB70" s="61"/>
      <c r="AC70" s="66">
        <f t="shared" si="4"/>
        <v>4</v>
      </c>
      <c r="AD70" s="61"/>
      <c r="AE70" s="76">
        <v>4</v>
      </c>
      <c r="AF70" s="61"/>
      <c r="AG70" s="61"/>
      <c r="AH70" s="61"/>
      <c r="AI70" s="61"/>
      <c r="AJ70" s="61"/>
      <c r="AK70" s="66">
        <f t="shared" si="5"/>
        <v>4</v>
      </c>
      <c r="AL70" s="61"/>
      <c r="AM70" s="76">
        <v>4</v>
      </c>
      <c r="AN70" s="61"/>
      <c r="AO70" s="61"/>
      <c r="AP70" s="61"/>
      <c r="AQ70" s="61"/>
      <c r="AR70" s="61"/>
      <c r="AS70" s="66">
        <f t="shared" si="6"/>
        <v>4</v>
      </c>
      <c r="AT70" s="61"/>
      <c r="AU70" s="76">
        <v>4</v>
      </c>
      <c r="AV70" s="61"/>
      <c r="AW70" s="61"/>
      <c r="AX70" s="61"/>
    </row>
    <row r="71" spans="1:50" s="81" customFormat="1" ht="17.25" customHeight="1" x14ac:dyDescent="0.2">
      <c r="A71" s="183"/>
      <c r="B71" s="73" t="s">
        <v>138</v>
      </c>
      <c r="C71" s="66">
        <f t="shared" si="7"/>
        <v>1</v>
      </c>
      <c r="D71" s="76"/>
      <c r="E71" s="76">
        <v>1</v>
      </c>
      <c r="F71" s="76"/>
      <c r="G71" s="66">
        <f t="shared" si="8"/>
        <v>1</v>
      </c>
      <c r="H71" s="77"/>
      <c r="I71" s="76">
        <v>1</v>
      </c>
      <c r="J71" s="61"/>
      <c r="K71" s="65"/>
      <c r="L71" s="61"/>
      <c r="M71" s="66">
        <f t="shared" si="2"/>
        <v>2</v>
      </c>
      <c r="N71" s="61"/>
      <c r="O71" s="76">
        <v>2</v>
      </c>
      <c r="P71" s="61"/>
      <c r="Q71" s="61"/>
      <c r="R71" s="61">
        <v>1</v>
      </c>
      <c r="S71" s="61"/>
      <c r="T71" s="61"/>
      <c r="U71" s="66">
        <f t="shared" si="3"/>
        <v>2</v>
      </c>
      <c r="V71" s="61"/>
      <c r="W71" s="76">
        <v>2</v>
      </c>
      <c r="X71" s="61"/>
      <c r="Y71" s="61"/>
      <c r="Z71" s="61">
        <v>1</v>
      </c>
      <c r="AA71" s="61"/>
      <c r="AB71" s="61"/>
      <c r="AC71" s="66">
        <f t="shared" si="4"/>
        <v>2</v>
      </c>
      <c r="AD71" s="61"/>
      <c r="AE71" s="76">
        <v>2</v>
      </c>
      <c r="AF71" s="61"/>
      <c r="AG71" s="61"/>
      <c r="AH71" s="61">
        <v>1</v>
      </c>
      <c r="AI71" s="61"/>
      <c r="AJ71" s="61"/>
      <c r="AK71" s="66">
        <f t="shared" si="5"/>
        <v>2</v>
      </c>
      <c r="AL71" s="61"/>
      <c r="AM71" s="76">
        <v>2</v>
      </c>
      <c r="AN71" s="61"/>
      <c r="AO71" s="61"/>
      <c r="AP71" s="61">
        <v>1</v>
      </c>
      <c r="AQ71" s="61"/>
      <c r="AR71" s="61"/>
      <c r="AS71" s="66">
        <f t="shared" si="6"/>
        <v>2</v>
      </c>
      <c r="AT71" s="61"/>
      <c r="AU71" s="76">
        <v>2</v>
      </c>
      <c r="AV71" s="61"/>
      <c r="AW71" s="61"/>
      <c r="AX71" s="61">
        <v>1</v>
      </c>
    </row>
    <row r="72" spans="1:50" s="81" customFormat="1" ht="17.25" customHeight="1" x14ac:dyDescent="0.2">
      <c r="A72" s="183"/>
      <c r="B72" s="73" t="s">
        <v>139</v>
      </c>
      <c r="C72" s="66">
        <f t="shared" si="7"/>
        <v>1</v>
      </c>
      <c r="D72" s="76"/>
      <c r="E72" s="76">
        <v>1</v>
      </c>
      <c r="F72" s="76"/>
      <c r="G72" s="66">
        <f t="shared" si="8"/>
        <v>1</v>
      </c>
      <c r="H72" s="77"/>
      <c r="I72" s="76">
        <v>1</v>
      </c>
      <c r="J72" s="61"/>
      <c r="K72" s="65"/>
      <c r="L72" s="61"/>
      <c r="M72" s="66">
        <f t="shared" si="2"/>
        <v>2</v>
      </c>
      <c r="N72" s="61"/>
      <c r="O72" s="76">
        <v>2</v>
      </c>
      <c r="P72" s="61"/>
      <c r="Q72" s="61"/>
      <c r="R72" s="61">
        <v>1</v>
      </c>
      <c r="S72" s="61"/>
      <c r="T72" s="61"/>
      <c r="U72" s="66">
        <f t="shared" si="3"/>
        <v>2</v>
      </c>
      <c r="V72" s="61"/>
      <c r="W72" s="76">
        <v>2</v>
      </c>
      <c r="X72" s="61"/>
      <c r="Y72" s="61"/>
      <c r="Z72" s="61">
        <v>1</v>
      </c>
      <c r="AA72" s="61"/>
      <c r="AB72" s="61"/>
      <c r="AC72" s="66">
        <f t="shared" si="4"/>
        <v>2</v>
      </c>
      <c r="AD72" s="61"/>
      <c r="AE72" s="76">
        <v>2</v>
      </c>
      <c r="AF72" s="61"/>
      <c r="AG72" s="61"/>
      <c r="AH72" s="61">
        <v>1</v>
      </c>
      <c r="AI72" s="61"/>
      <c r="AJ72" s="61"/>
      <c r="AK72" s="66">
        <f t="shared" si="5"/>
        <v>2</v>
      </c>
      <c r="AL72" s="61"/>
      <c r="AM72" s="76">
        <v>2</v>
      </c>
      <c r="AN72" s="61"/>
      <c r="AO72" s="61"/>
      <c r="AP72" s="61">
        <v>1</v>
      </c>
      <c r="AQ72" s="61"/>
      <c r="AR72" s="61"/>
      <c r="AS72" s="66">
        <f t="shared" si="6"/>
        <v>2</v>
      </c>
      <c r="AT72" s="61"/>
      <c r="AU72" s="76">
        <v>2</v>
      </c>
      <c r="AV72" s="61"/>
      <c r="AW72" s="61"/>
      <c r="AX72" s="61">
        <v>1</v>
      </c>
    </row>
    <row r="73" spans="1:50" s="81" customFormat="1" ht="17.25" customHeight="1" x14ac:dyDescent="0.2">
      <c r="A73" s="75">
        <v>5</v>
      </c>
      <c r="B73" s="73" t="s">
        <v>140</v>
      </c>
      <c r="C73" s="66">
        <f t="shared" si="7"/>
        <v>1</v>
      </c>
      <c r="D73" s="76"/>
      <c r="E73" s="76">
        <v>1</v>
      </c>
      <c r="F73" s="76"/>
      <c r="G73" s="66">
        <f t="shared" si="8"/>
        <v>1</v>
      </c>
      <c r="H73" s="77"/>
      <c r="I73" s="76">
        <v>1</v>
      </c>
      <c r="J73" s="61"/>
      <c r="K73" s="65"/>
      <c r="L73" s="61"/>
      <c r="M73" s="66">
        <f t="shared" si="2"/>
        <v>2</v>
      </c>
      <c r="N73" s="61"/>
      <c r="O73" s="76">
        <v>2</v>
      </c>
      <c r="P73" s="61"/>
      <c r="Q73" s="61"/>
      <c r="R73" s="61">
        <v>1</v>
      </c>
      <c r="S73" s="61"/>
      <c r="T73" s="61"/>
      <c r="U73" s="66">
        <f t="shared" si="3"/>
        <v>2</v>
      </c>
      <c r="V73" s="61"/>
      <c r="W73" s="76">
        <v>2</v>
      </c>
      <c r="X73" s="61"/>
      <c r="Y73" s="61"/>
      <c r="Z73" s="61">
        <v>1</v>
      </c>
      <c r="AA73" s="61"/>
      <c r="AB73" s="61"/>
      <c r="AC73" s="66">
        <f t="shared" si="4"/>
        <v>2</v>
      </c>
      <c r="AD73" s="61"/>
      <c r="AE73" s="76">
        <v>2</v>
      </c>
      <c r="AF73" s="61"/>
      <c r="AG73" s="61"/>
      <c r="AH73" s="61">
        <v>1</v>
      </c>
      <c r="AI73" s="61"/>
      <c r="AJ73" s="61"/>
      <c r="AK73" s="66">
        <f t="shared" si="5"/>
        <v>2</v>
      </c>
      <c r="AL73" s="61"/>
      <c r="AM73" s="76">
        <v>2</v>
      </c>
      <c r="AN73" s="61"/>
      <c r="AO73" s="61"/>
      <c r="AP73" s="61">
        <v>1</v>
      </c>
      <c r="AQ73" s="61"/>
      <c r="AR73" s="61"/>
      <c r="AS73" s="66">
        <f t="shared" si="6"/>
        <v>2</v>
      </c>
      <c r="AT73" s="61"/>
      <c r="AU73" s="76">
        <v>2</v>
      </c>
      <c r="AV73" s="61"/>
      <c r="AW73" s="61"/>
      <c r="AX73" s="61">
        <v>1</v>
      </c>
    </row>
    <row r="74" spans="1:50" s="81" customFormat="1" ht="17.25" customHeight="1" x14ac:dyDescent="0.2">
      <c r="A74" s="75">
        <v>6</v>
      </c>
      <c r="B74" s="73" t="s">
        <v>129</v>
      </c>
      <c r="C74" s="66">
        <f t="shared" si="7"/>
        <v>5</v>
      </c>
      <c r="D74" s="76"/>
      <c r="E74" s="76">
        <v>5</v>
      </c>
      <c r="F74" s="76"/>
      <c r="G74" s="66">
        <f t="shared" si="8"/>
        <v>5</v>
      </c>
      <c r="H74" s="77"/>
      <c r="I74" s="76">
        <v>5</v>
      </c>
      <c r="J74" s="61"/>
      <c r="K74" s="65"/>
      <c r="L74" s="61"/>
      <c r="M74" s="66">
        <f t="shared" ref="M74:M100" si="12">N74+O74+P74</f>
        <v>5</v>
      </c>
      <c r="N74" s="61"/>
      <c r="O74" s="76">
        <v>5</v>
      </c>
      <c r="P74" s="61"/>
      <c r="Q74" s="61"/>
      <c r="R74" s="61"/>
      <c r="S74" s="61"/>
      <c r="T74" s="61"/>
      <c r="U74" s="66">
        <f t="shared" si="3"/>
        <v>5</v>
      </c>
      <c r="V74" s="61"/>
      <c r="W74" s="76">
        <v>5</v>
      </c>
      <c r="X74" s="61"/>
      <c r="Y74" s="61"/>
      <c r="Z74" s="61"/>
      <c r="AA74" s="61"/>
      <c r="AB74" s="61"/>
      <c r="AC74" s="66">
        <f t="shared" si="4"/>
        <v>5</v>
      </c>
      <c r="AD74" s="61"/>
      <c r="AE74" s="76">
        <v>5</v>
      </c>
      <c r="AF74" s="61"/>
      <c r="AG74" s="61"/>
      <c r="AH74" s="61"/>
      <c r="AI74" s="61"/>
      <c r="AJ74" s="61"/>
      <c r="AK74" s="66">
        <f t="shared" si="5"/>
        <v>5</v>
      </c>
      <c r="AL74" s="61"/>
      <c r="AM74" s="76">
        <v>5</v>
      </c>
      <c r="AN74" s="61"/>
      <c r="AO74" s="61"/>
      <c r="AP74" s="61"/>
      <c r="AQ74" s="61"/>
      <c r="AR74" s="61"/>
      <c r="AS74" s="66">
        <f t="shared" si="6"/>
        <v>5</v>
      </c>
      <c r="AT74" s="61"/>
      <c r="AU74" s="76">
        <v>5</v>
      </c>
      <c r="AV74" s="61"/>
      <c r="AW74" s="61"/>
      <c r="AX74" s="61"/>
    </row>
    <row r="75" spans="1:50" s="81" customFormat="1" ht="17.25" customHeight="1" x14ac:dyDescent="0.2">
      <c r="A75" s="75">
        <v>7</v>
      </c>
      <c r="B75" s="73" t="s">
        <v>141</v>
      </c>
      <c r="C75" s="66">
        <f t="shared" ref="C75:C100" si="13">D75+E75+F75</f>
        <v>2</v>
      </c>
      <c r="D75" s="76"/>
      <c r="E75" s="76">
        <v>2</v>
      </c>
      <c r="F75" s="76"/>
      <c r="G75" s="66">
        <f t="shared" si="8"/>
        <v>2</v>
      </c>
      <c r="H75" s="77"/>
      <c r="I75" s="76">
        <v>2</v>
      </c>
      <c r="J75" s="61"/>
      <c r="K75" s="65"/>
      <c r="L75" s="61"/>
      <c r="M75" s="66">
        <f t="shared" si="12"/>
        <v>2</v>
      </c>
      <c r="N75" s="61"/>
      <c r="O75" s="76">
        <v>2</v>
      </c>
      <c r="P75" s="61"/>
      <c r="Q75" s="61"/>
      <c r="R75" s="61"/>
      <c r="S75" s="61"/>
      <c r="T75" s="61"/>
      <c r="U75" s="66">
        <f t="shared" si="3"/>
        <v>2</v>
      </c>
      <c r="V75" s="61"/>
      <c r="W75" s="76">
        <v>2</v>
      </c>
      <c r="X75" s="61"/>
      <c r="Y75" s="61"/>
      <c r="Z75" s="61"/>
      <c r="AA75" s="61"/>
      <c r="AB75" s="61"/>
      <c r="AC75" s="66">
        <f t="shared" si="4"/>
        <v>2</v>
      </c>
      <c r="AD75" s="61"/>
      <c r="AE75" s="76">
        <v>2</v>
      </c>
      <c r="AF75" s="61"/>
      <c r="AG75" s="61"/>
      <c r="AH75" s="61"/>
      <c r="AI75" s="61"/>
      <c r="AJ75" s="61"/>
      <c r="AK75" s="66">
        <f t="shared" si="5"/>
        <v>2</v>
      </c>
      <c r="AL75" s="61"/>
      <c r="AM75" s="76">
        <v>2</v>
      </c>
      <c r="AN75" s="61"/>
      <c r="AO75" s="61"/>
      <c r="AP75" s="61"/>
      <c r="AQ75" s="61"/>
      <c r="AR75" s="61"/>
      <c r="AS75" s="66">
        <f t="shared" si="6"/>
        <v>2</v>
      </c>
      <c r="AT75" s="61"/>
      <c r="AU75" s="76">
        <v>2</v>
      </c>
      <c r="AV75" s="61"/>
      <c r="AW75" s="61"/>
      <c r="AX75" s="61"/>
    </row>
    <row r="76" spans="1:50" s="81" customFormat="1" ht="17.25" customHeight="1" x14ac:dyDescent="0.2">
      <c r="A76" s="75">
        <v>8</v>
      </c>
      <c r="B76" s="73" t="s">
        <v>127</v>
      </c>
      <c r="C76" s="66">
        <f t="shared" si="13"/>
        <v>1</v>
      </c>
      <c r="D76" s="76"/>
      <c r="E76" s="76">
        <v>1</v>
      </c>
      <c r="F76" s="76"/>
      <c r="G76" s="66">
        <f t="shared" si="8"/>
        <v>1</v>
      </c>
      <c r="H76" s="77"/>
      <c r="I76" s="76">
        <v>1</v>
      </c>
      <c r="J76" s="61"/>
      <c r="K76" s="65"/>
      <c r="L76" s="61"/>
      <c r="M76" s="66">
        <f t="shared" si="12"/>
        <v>2</v>
      </c>
      <c r="N76" s="61"/>
      <c r="O76" s="76">
        <v>2</v>
      </c>
      <c r="P76" s="61"/>
      <c r="Q76" s="61"/>
      <c r="R76" s="61">
        <v>1</v>
      </c>
      <c r="S76" s="61"/>
      <c r="T76" s="61"/>
      <c r="U76" s="66">
        <f t="shared" si="3"/>
        <v>2</v>
      </c>
      <c r="V76" s="61"/>
      <c r="W76" s="76">
        <v>2</v>
      </c>
      <c r="X76" s="61"/>
      <c r="Y76" s="61"/>
      <c r="Z76" s="61">
        <v>1</v>
      </c>
      <c r="AA76" s="61"/>
      <c r="AB76" s="61"/>
      <c r="AC76" s="66">
        <f t="shared" si="4"/>
        <v>2</v>
      </c>
      <c r="AD76" s="61"/>
      <c r="AE76" s="76">
        <v>2</v>
      </c>
      <c r="AF76" s="61"/>
      <c r="AG76" s="61"/>
      <c r="AH76" s="61">
        <v>1</v>
      </c>
      <c r="AI76" s="61"/>
      <c r="AJ76" s="61"/>
      <c r="AK76" s="66">
        <f t="shared" si="5"/>
        <v>2</v>
      </c>
      <c r="AL76" s="61"/>
      <c r="AM76" s="76">
        <v>2</v>
      </c>
      <c r="AN76" s="61"/>
      <c r="AO76" s="61"/>
      <c r="AP76" s="61">
        <v>1</v>
      </c>
      <c r="AQ76" s="61"/>
      <c r="AR76" s="61"/>
      <c r="AS76" s="66">
        <f t="shared" si="6"/>
        <v>2</v>
      </c>
      <c r="AT76" s="61"/>
      <c r="AU76" s="76">
        <v>2</v>
      </c>
      <c r="AV76" s="61"/>
      <c r="AW76" s="61"/>
      <c r="AX76" s="61">
        <v>1</v>
      </c>
    </row>
    <row r="77" spans="1:50" s="81" customFormat="1" ht="17.25" customHeight="1" x14ac:dyDescent="0.2">
      <c r="A77" s="75">
        <v>9</v>
      </c>
      <c r="B77" s="73" t="s">
        <v>142</v>
      </c>
      <c r="C77" s="66">
        <f t="shared" si="13"/>
        <v>1</v>
      </c>
      <c r="D77" s="76"/>
      <c r="E77" s="76">
        <v>1</v>
      </c>
      <c r="F77" s="76"/>
      <c r="G77" s="66">
        <f t="shared" si="8"/>
        <v>1</v>
      </c>
      <c r="H77" s="77"/>
      <c r="I77" s="76">
        <v>1</v>
      </c>
      <c r="J77" s="61"/>
      <c r="K77" s="65"/>
      <c r="L77" s="61"/>
      <c r="M77" s="66">
        <f t="shared" si="12"/>
        <v>2</v>
      </c>
      <c r="N77" s="61"/>
      <c r="O77" s="76">
        <v>2</v>
      </c>
      <c r="P77" s="61"/>
      <c r="Q77" s="61"/>
      <c r="R77" s="61">
        <v>1</v>
      </c>
      <c r="S77" s="61"/>
      <c r="T77" s="61"/>
      <c r="U77" s="66">
        <f t="shared" ref="U77:U99" si="14">V77+W77+X77</f>
        <v>2</v>
      </c>
      <c r="V77" s="61"/>
      <c r="W77" s="76">
        <v>2</v>
      </c>
      <c r="X77" s="61"/>
      <c r="Y77" s="61"/>
      <c r="Z77" s="61">
        <v>1</v>
      </c>
      <c r="AA77" s="61"/>
      <c r="AB77" s="61"/>
      <c r="AC77" s="66">
        <f t="shared" ref="AC77:AC100" si="15">AD77+AE77+AF77</f>
        <v>2</v>
      </c>
      <c r="AD77" s="61"/>
      <c r="AE77" s="76">
        <v>2</v>
      </c>
      <c r="AF77" s="61"/>
      <c r="AG77" s="61"/>
      <c r="AH77" s="61">
        <v>1</v>
      </c>
      <c r="AI77" s="61"/>
      <c r="AJ77" s="61"/>
      <c r="AK77" s="66">
        <f t="shared" ref="AK77:AK100" si="16">AL77+AM77+AN77</f>
        <v>2</v>
      </c>
      <c r="AL77" s="61"/>
      <c r="AM77" s="76">
        <v>2</v>
      </c>
      <c r="AN77" s="61"/>
      <c r="AO77" s="61"/>
      <c r="AP77" s="61">
        <v>1</v>
      </c>
      <c r="AQ77" s="61"/>
      <c r="AR77" s="61"/>
      <c r="AS77" s="66">
        <f t="shared" ref="AS77:AS100" si="17">AT77+AU77+AV77</f>
        <v>2</v>
      </c>
      <c r="AT77" s="61"/>
      <c r="AU77" s="76">
        <v>2</v>
      </c>
      <c r="AV77" s="61"/>
      <c r="AW77" s="61"/>
      <c r="AX77" s="61">
        <v>1</v>
      </c>
    </row>
    <row r="78" spans="1:50" s="81" customFormat="1" ht="17.25" customHeight="1" x14ac:dyDescent="0.2">
      <c r="A78" s="75">
        <v>10</v>
      </c>
      <c r="B78" s="73" t="s">
        <v>143</v>
      </c>
      <c r="C78" s="66">
        <f t="shared" si="13"/>
        <v>2</v>
      </c>
      <c r="D78" s="76"/>
      <c r="E78" s="76">
        <v>2</v>
      </c>
      <c r="F78" s="76"/>
      <c r="G78" s="66">
        <f t="shared" ref="G78:G100" si="18">H78+I78+J78</f>
        <v>2</v>
      </c>
      <c r="H78" s="77"/>
      <c r="I78" s="76">
        <v>2</v>
      </c>
      <c r="J78" s="61"/>
      <c r="K78" s="65"/>
      <c r="L78" s="61"/>
      <c r="M78" s="66">
        <f t="shared" si="12"/>
        <v>2</v>
      </c>
      <c r="N78" s="61"/>
      <c r="O78" s="76">
        <v>2</v>
      </c>
      <c r="P78" s="61"/>
      <c r="Q78" s="61"/>
      <c r="R78" s="61"/>
      <c r="S78" s="61"/>
      <c r="T78" s="61"/>
      <c r="U78" s="66">
        <f t="shared" si="14"/>
        <v>2</v>
      </c>
      <c r="V78" s="61"/>
      <c r="W78" s="76">
        <v>2</v>
      </c>
      <c r="X78" s="61"/>
      <c r="Y78" s="61"/>
      <c r="Z78" s="61"/>
      <c r="AA78" s="61"/>
      <c r="AB78" s="61"/>
      <c r="AC78" s="66">
        <f t="shared" si="15"/>
        <v>2</v>
      </c>
      <c r="AD78" s="61"/>
      <c r="AE78" s="76">
        <v>2</v>
      </c>
      <c r="AF78" s="61"/>
      <c r="AG78" s="61"/>
      <c r="AH78" s="61"/>
      <c r="AI78" s="61"/>
      <c r="AJ78" s="61"/>
      <c r="AK78" s="66">
        <f t="shared" si="16"/>
        <v>2</v>
      </c>
      <c r="AL78" s="61"/>
      <c r="AM78" s="76">
        <v>2</v>
      </c>
      <c r="AN78" s="61"/>
      <c r="AO78" s="61"/>
      <c r="AP78" s="61"/>
      <c r="AQ78" s="61"/>
      <c r="AR78" s="61"/>
      <c r="AS78" s="66">
        <f t="shared" si="17"/>
        <v>2</v>
      </c>
      <c r="AT78" s="61"/>
      <c r="AU78" s="76">
        <v>2</v>
      </c>
      <c r="AV78" s="61"/>
      <c r="AW78" s="61"/>
      <c r="AX78" s="61"/>
    </row>
    <row r="79" spans="1:50" s="81" customFormat="1" ht="17.25" customHeight="1" x14ac:dyDescent="0.2">
      <c r="A79" s="75">
        <v>11</v>
      </c>
      <c r="B79" s="73" t="s">
        <v>144</v>
      </c>
      <c r="C79" s="66">
        <f t="shared" si="13"/>
        <v>1</v>
      </c>
      <c r="D79" s="76"/>
      <c r="E79" s="76">
        <v>1</v>
      </c>
      <c r="F79" s="76"/>
      <c r="G79" s="66">
        <f t="shared" si="18"/>
        <v>1</v>
      </c>
      <c r="H79" s="77"/>
      <c r="I79" s="76">
        <v>1</v>
      </c>
      <c r="J79" s="61"/>
      <c r="K79" s="65"/>
      <c r="L79" s="61"/>
      <c r="M79" s="66">
        <f t="shared" si="12"/>
        <v>2</v>
      </c>
      <c r="N79" s="61"/>
      <c r="O79" s="76">
        <v>2</v>
      </c>
      <c r="P79" s="61"/>
      <c r="Q79" s="61"/>
      <c r="R79" s="61">
        <v>1</v>
      </c>
      <c r="S79" s="61"/>
      <c r="T79" s="61"/>
      <c r="U79" s="66">
        <f t="shared" si="14"/>
        <v>2</v>
      </c>
      <c r="V79" s="61"/>
      <c r="W79" s="76">
        <v>2</v>
      </c>
      <c r="X79" s="61"/>
      <c r="Y79" s="61"/>
      <c r="Z79" s="61">
        <v>1</v>
      </c>
      <c r="AA79" s="61"/>
      <c r="AB79" s="61"/>
      <c r="AC79" s="66">
        <f t="shared" si="15"/>
        <v>2</v>
      </c>
      <c r="AD79" s="61"/>
      <c r="AE79" s="76">
        <v>2</v>
      </c>
      <c r="AF79" s="61"/>
      <c r="AG79" s="61"/>
      <c r="AH79" s="61">
        <v>1</v>
      </c>
      <c r="AI79" s="61"/>
      <c r="AJ79" s="61"/>
      <c r="AK79" s="66">
        <f t="shared" si="16"/>
        <v>2</v>
      </c>
      <c r="AL79" s="61"/>
      <c r="AM79" s="76">
        <v>2</v>
      </c>
      <c r="AN79" s="61"/>
      <c r="AO79" s="61"/>
      <c r="AP79" s="61">
        <v>1</v>
      </c>
      <c r="AQ79" s="61"/>
      <c r="AR79" s="61"/>
      <c r="AS79" s="66">
        <f t="shared" si="17"/>
        <v>2</v>
      </c>
      <c r="AT79" s="61"/>
      <c r="AU79" s="76">
        <v>2</v>
      </c>
      <c r="AV79" s="61"/>
      <c r="AW79" s="61"/>
      <c r="AX79" s="61">
        <v>1</v>
      </c>
    </row>
    <row r="80" spans="1:50" s="81" customFormat="1" ht="17.25" customHeight="1" x14ac:dyDescent="0.2">
      <c r="A80" s="75">
        <v>12</v>
      </c>
      <c r="B80" s="73" t="s">
        <v>168</v>
      </c>
      <c r="C80" s="66">
        <f t="shared" si="13"/>
        <v>3</v>
      </c>
      <c r="D80" s="76"/>
      <c r="E80" s="76"/>
      <c r="F80" s="76">
        <v>3</v>
      </c>
      <c r="G80" s="66">
        <f t="shared" si="18"/>
        <v>3</v>
      </c>
      <c r="H80" s="77"/>
      <c r="I80" s="76"/>
      <c r="J80" s="61">
        <v>3</v>
      </c>
      <c r="K80" s="65"/>
      <c r="L80" s="61"/>
      <c r="M80" s="66">
        <f t="shared" si="12"/>
        <v>6</v>
      </c>
      <c r="N80" s="61"/>
      <c r="O80" s="61"/>
      <c r="P80" s="61">
        <v>6</v>
      </c>
      <c r="Q80" s="61"/>
      <c r="R80" s="61"/>
      <c r="S80" s="61"/>
      <c r="T80" s="61"/>
      <c r="U80" s="66">
        <f t="shared" si="14"/>
        <v>6</v>
      </c>
      <c r="V80" s="61"/>
      <c r="W80" s="61"/>
      <c r="X80" s="61">
        <v>6</v>
      </c>
      <c r="Y80" s="61"/>
      <c r="Z80" s="61"/>
      <c r="AA80" s="61"/>
      <c r="AB80" s="61"/>
      <c r="AC80" s="66">
        <f t="shared" si="15"/>
        <v>6</v>
      </c>
      <c r="AD80" s="61"/>
      <c r="AE80" s="61"/>
      <c r="AF80" s="61">
        <v>6</v>
      </c>
      <c r="AG80" s="61"/>
      <c r="AH80" s="61"/>
      <c r="AI80" s="61"/>
      <c r="AJ80" s="61"/>
      <c r="AK80" s="66">
        <f t="shared" si="16"/>
        <v>6</v>
      </c>
      <c r="AL80" s="61"/>
      <c r="AM80" s="61"/>
      <c r="AN80" s="61">
        <v>6</v>
      </c>
      <c r="AO80" s="61"/>
      <c r="AP80" s="61"/>
      <c r="AQ80" s="61"/>
      <c r="AR80" s="61"/>
      <c r="AS80" s="66">
        <f t="shared" si="17"/>
        <v>6</v>
      </c>
      <c r="AT80" s="61"/>
      <c r="AU80" s="61"/>
      <c r="AV80" s="61">
        <v>6</v>
      </c>
      <c r="AW80" s="61"/>
      <c r="AX80" s="61"/>
    </row>
    <row r="81" spans="1:50" s="81" customFormat="1" ht="17.25" customHeight="1" x14ac:dyDescent="0.2">
      <c r="A81" s="75">
        <v>13</v>
      </c>
      <c r="B81" s="73" t="s">
        <v>171</v>
      </c>
      <c r="C81" s="66"/>
      <c r="D81" s="76"/>
      <c r="E81" s="76"/>
      <c r="F81" s="76"/>
      <c r="G81" s="66"/>
      <c r="H81" s="77"/>
      <c r="I81" s="76"/>
      <c r="J81" s="61"/>
      <c r="K81" s="65"/>
      <c r="L81" s="61"/>
      <c r="M81" s="66">
        <f t="shared" si="12"/>
        <v>1</v>
      </c>
      <c r="N81" s="61"/>
      <c r="O81" s="61">
        <v>1</v>
      </c>
      <c r="P81" s="61"/>
      <c r="Q81" s="61"/>
      <c r="R81" s="61"/>
      <c r="S81" s="61"/>
      <c r="T81" s="61"/>
      <c r="U81" s="66"/>
      <c r="V81" s="61"/>
      <c r="W81" s="61">
        <v>1</v>
      </c>
      <c r="X81" s="61"/>
      <c r="Y81" s="61"/>
      <c r="Z81" s="61"/>
      <c r="AA81" s="61"/>
      <c r="AB81" s="61"/>
      <c r="AC81" s="66"/>
      <c r="AD81" s="61"/>
      <c r="AE81" s="61">
        <v>1</v>
      </c>
      <c r="AF81" s="61"/>
      <c r="AG81" s="61"/>
      <c r="AH81" s="61"/>
      <c r="AI81" s="61"/>
      <c r="AJ81" s="61"/>
      <c r="AK81" s="66"/>
      <c r="AL81" s="61"/>
      <c r="AM81" s="61">
        <v>1</v>
      </c>
      <c r="AN81" s="61"/>
      <c r="AO81" s="61"/>
      <c r="AP81" s="61"/>
      <c r="AQ81" s="61"/>
      <c r="AR81" s="61"/>
      <c r="AS81" s="66"/>
      <c r="AT81" s="61"/>
      <c r="AU81" s="61">
        <v>1</v>
      </c>
      <c r="AV81" s="61"/>
      <c r="AW81" s="61"/>
      <c r="AX81" s="61"/>
    </row>
    <row r="82" spans="1:50" s="81" customFormat="1" ht="17.25" customHeight="1" x14ac:dyDescent="0.2">
      <c r="A82" s="75">
        <v>14</v>
      </c>
      <c r="B82" s="73" t="s">
        <v>162</v>
      </c>
      <c r="C82" s="66">
        <f t="shared" si="13"/>
        <v>4</v>
      </c>
      <c r="D82" s="76"/>
      <c r="E82" s="76"/>
      <c r="F82" s="76">
        <v>4</v>
      </c>
      <c r="G82" s="66">
        <f t="shared" si="18"/>
        <v>4</v>
      </c>
      <c r="H82" s="77"/>
      <c r="I82" s="76"/>
      <c r="J82" s="61">
        <v>4</v>
      </c>
      <c r="K82" s="65"/>
      <c r="L82" s="61"/>
      <c r="M82" s="66">
        <f t="shared" si="12"/>
        <v>9</v>
      </c>
      <c r="N82" s="61"/>
      <c r="O82" s="61"/>
      <c r="P82" s="61">
        <v>9</v>
      </c>
      <c r="Q82" s="61"/>
      <c r="R82" s="61">
        <v>1</v>
      </c>
      <c r="S82" s="61"/>
      <c r="T82" s="61"/>
      <c r="U82" s="66">
        <f t="shared" si="14"/>
        <v>9</v>
      </c>
      <c r="V82" s="61"/>
      <c r="W82" s="61"/>
      <c r="X82" s="61">
        <v>9</v>
      </c>
      <c r="Y82" s="61"/>
      <c r="Z82" s="61">
        <v>1</v>
      </c>
      <c r="AA82" s="61"/>
      <c r="AB82" s="61"/>
      <c r="AC82" s="66">
        <f t="shared" si="15"/>
        <v>9</v>
      </c>
      <c r="AD82" s="61"/>
      <c r="AE82" s="61"/>
      <c r="AF82" s="61">
        <v>9</v>
      </c>
      <c r="AG82" s="61"/>
      <c r="AH82" s="61">
        <v>1</v>
      </c>
      <c r="AI82" s="61"/>
      <c r="AJ82" s="61"/>
      <c r="AK82" s="66">
        <f t="shared" si="16"/>
        <v>9</v>
      </c>
      <c r="AL82" s="61"/>
      <c r="AM82" s="61"/>
      <c r="AN82" s="61">
        <v>9</v>
      </c>
      <c r="AO82" s="61"/>
      <c r="AP82" s="61">
        <v>1</v>
      </c>
      <c r="AQ82" s="61"/>
      <c r="AR82" s="61"/>
      <c r="AS82" s="66">
        <f t="shared" si="17"/>
        <v>9</v>
      </c>
      <c r="AT82" s="61"/>
      <c r="AU82" s="61"/>
      <c r="AV82" s="61">
        <v>9</v>
      </c>
      <c r="AW82" s="61"/>
      <c r="AX82" s="61">
        <v>1</v>
      </c>
    </row>
    <row r="83" spans="1:50" s="81" customFormat="1" ht="37.5" customHeight="1" x14ac:dyDescent="0.2">
      <c r="A83" s="59" t="s">
        <v>170</v>
      </c>
      <c r="B83" s="60" t="s">
        <v>163</v>
      </c>
      <c r="C83" s="58">
        <f>SUM(C84:C100)</f>
        <v>30</v>
      </c>
      <c r="D83" s="58">
        <f t="shared" ref="D83:AX83" si="19">SUM(D84:D100)</f>
        <v>2</v>
      </c>
      <c r="E83" s="58">
        <f t="shared" si="19"/>
        <v>24</v>
      </c>
      <c r="F83" s="58">
        <f t="shared" si="19"/>
        <v>4</v>
      </c>
      <c r="G83" s="58">
        <f t="shared" si="19"/>
        <v>30</v>
      </c>
      <c r="H83" s="58">
        <f t="shared" si="19"/>
        <v>2</v>
      </c>
      <c r="I83" s="58">
        <f t="shared" si="19"/>
        <v>24</v>
      </c>
      <c r="J83" s="58">
        <f t="shared" si="19"/>
        <v>4</v>
      </c>
      <c r="K83" s="58">
        <v>12</v>
      </c>
      <c r="L83" s="58">
        <v>450</v>
      </c>
      <c r="M83" s="58">
        <f t="shared" si="19"/>
        <v>41</v>
      </c>
      <c r="N83" s="58">
        <f t="shared" si="19"/>
        <v>2</v>
      </c>
      <c r="O83" s="58">
        <f t="shared" si="19"/>
        <v>30</v>
      </c>
      <c r="P83" s="58">
        <f t="shared" si="19"/>
        <v>9</v>
      </c>
      <c r="Q83" s="58">
        <f t="shared" si="19"/>
        <v>0</v>
      </c>
      <c r="R83" s="58">
        <f t="shared" si="19"/>
        <v>8</v>
      </c>
      <c r="S83" s="58">
        <v>12</v>
      </c>
      <c r="T83" s="58">
        <v>447</v>
      </c>
      <c r="U83" s="58">
        <f t="shared" si="19"/>
        <v>41</v>
      </c>
      <c r="V83" s="58">
        <f t="shared" si="19"/>
        <v>2</v>
      </c>
      <c r="W83" s="58">
        <f t="shared" si="19"/>
        <v>30</v>
      </c>
      <c r="X83" s="58">
        <f t="shared" si="19"/>
        <v>9</v>
      </c>
      <c r="Y83" s="58">
        <f t="shared" si="19"/>
        <v>0</v>
      </c>
      <c r="Z83" s="58">
        <f t="shared" si="19"/>
        <v>8</v>
      </c>
      <c r="AA83" s="58">
        <v>12</v>
      </c>
      <c r="AB83" s="58">
        <v>454</v>
      </c>
      <c r="AC83" s="58">
        <f t="shared" si="19"/>
        <v>41</v>
      </c>
      <c r="AD83" s="58">
        <f t="shared" si="19"/>
        <v>2</v>
      </c>
      <c r="AE83" s="58">
        <f t="shared" si="19"/>
        <v>30</v>
      </c>
      <c r="AF83" s="58">
        <f t="shared" si="19"/>
        <v>9</v>
      </c>
      <c r="AG83" s="58">
        <f t="shared" si="19"/>
        <v>0</v>
      </c>
      <c r="AH83" s="58">
        <f t="shared" si="19"/>
        <v>8</v>
      </c>
      <c r="AI83" s="58">
        <v>12</v>
      </c>
      <c r="AJ83" s="58">
        <v>436</v>
      </c>
      <c r="AK83" s="58">
        <f t="shared" si="19"/>
        <v>41</v>
      </c>
      <c r="AL83" s="58">
        <f t="shared" si="19"/>
        <v>2</v>
      </c>
      <c r="AM83" s="58">
        <f t="shared" si="19"/>
        <v>30</v>
      </c>
      <c r="AN83" s="58">
        <f t="shared" si="19"/>
        <v>9</v>
      </c>
      <c r="AO83" s="58">
        <f t="shared" si="19"/>
        <v>0</v>
      </c>
      <c r="AP83" s="58">
        <f t="shared" si="19"/>
        <v>8</v>
      </c>
      <c r="AQ83" s="58">
        <v>12</v>
      </c>
      <c r="AR83" s="58">
        <v>440</v>
      </c>
      <c r="AS83" s="58">
        <f t="shared" si="19"/>
        <v>41</v>
      </c>
      <c r="AT83" s="58">
        <f t="shared" si="19"/>
        <v>2</v>
      </c>
      <c r="AU83" s="58">
        <f t="shared" si="19"/>
        <v>30</v>
      </c>
      <c r="AV83" s="58">
        <f t="shared" si="19"/>
        <v>9</v>
      </c>
      <c r="AW83" s="58">
        <f t="shared" si="19"/>
        <v>0</v>
      </c>
      <c r="AX83" s="58">
        <f t="shared" si="19"/>
        <v>8</v>
      </c>
    </row>
    <row r="84" spans="1:50" s="81" customFormat="1" ht="17.25" customHeight="1" x14ac:dyDescent="0.2">
      <c r="A84" s="75">
        <v>1</v>
      </c>
      <c r="B84" s="73" t="s">
        <v>131</v>
      </c>
      <c r="C84" s="66">
        <f t="shared" si="13"/>
        <v>6</v>
      </c>
      <c r="D84" s="76">
        <v>2</v>
      </c>
      <c r="E84" s="76">
        <v>4</v>
      </c>
      <c r="F84" s="76"/>
      <c r="G84" s="66">
        <f t="shared" si="18"/>
        <v>6</v>
      </c>
      <c r="H84" s="76">
        <v>2</v>
      </c>
      <c r="I84" s="76">
        <v>4</v>
      </c>
      <c r="J84" s="61"/>
      <c r="K84" s="65"/>
      <c r="L84" s="61"/>
      <c r="M84" s="66">
        <f t="shared" si="12"/>
        <v>6</v>
      </c>
      <c r="N84" s="76">
        <v>2</v>
      </c>
      <c r="O84" s="76">
        <v>4</v>
      </c>
      <c r="P84" s="61"/>
      <c r="Q84" s="61"/>
      <c r="R84" s="61"/>
      <c r="S84" s="61"/>
      <c r="T84" s="61"/>
      <c r="U84" s="66">
        <f t="shared" si="14"/>
        <v>6</v>
      </c>
      <c r="V84" s="76">
        <v>2</v>
      </c>
      <c r="W84" s="76">
        <v>4</v>
      </c>
      <c r="X84" s="61"/>
      <c r="Y84" s="61"/>
      <c r="Z84" s="61"/>
      <c r="AA84" s="61"/>
      <c r="AB84" s="61"/>
      <c r="AC84" s="66">
        <f t="shared" si="15"/>
        <v>6</v>
      </c>
      <c r="AD84" s="76">
        <v>2</v>
      </c>
      <c r="AE84" s="76">
        <v>4</v>
      </c>
      <c r="AF84" s="61"/>
      <c r="AG84" s="61"/>
      <c r="AH84" s="61"/>
      <c r="AI84" s="61"/>
      <c r="AJ84" s="61"/>
      <c r="AK84" s="66">
        <f t="shared" si="16"/>
        <v>6</v>
      </c>
      <c r="AL84" s="76">
        <v>2</v>
      </c>
      <c r="AM84" s="76">
        <v>4</v>
      </c>
      <c r="AN84" s="61"/>
      <c r="AO84" s="61"/>
      <c r="AP84" s="61"/>
      <c r="AQ84" s="61"/>
      <c r="AR84" s="61"/>
      <c r="AS84" s="66">
        <f t="shared" si="17"/>
        <v>6</v>
      </c>
      <c r="AT84" s="76">
        <v>2</v>
      </c>
      <c r="AU84" s="76">
        <v>4</v>
      </c>
      <c r="AV84" s="61"/>
      <c r="AW84" s="61"/>
      <c r="AX84" s="61"/>
    </row>
    <row r="85" spans="1:50" s="81" customFormat="1" ht="17.25" customHeight="1" x14ac:dyDescent="0.2">
      <c r="A85" s="75">
        <v>2</v>
      </c>
      <c r="B85" s="73" t="s">
        <v>132</v>
      </c>
      <c r="C85" s="66">
        <f t="shared" si="13"/>
        <v>3</v>
      </c>
      <c r="D85" s="76"/>
      <c r="E85" s="76">
        <v>3</v>
      </c>
      <c r="F85" s="76"/>
      <c r="G85" s="66">
        <f t="shared" si="18"/>
        <v>3</v>
      </c>
      <c r="H85" s="76"/>
      <c r="I85" s="76">
        <v>3</v>
      </c>
      <c r="J85" s="61"/>
      <c r="K85" s="65"/>
      <c r="L85" s="61"/>
      <c r="M85" s="66">
        <f t="shared" si="12"/>
        <v>4</v>
      </c>
      <c r="N85" s="76"/>
      <c r="O85" s="76">
        <v>4</v>
      </c>
      <c r="P85" s="61"/>
      <c r="Q85" s="61"/>
      <c r="R85" s="61">
        <v>1</v>
      </c>
      <c r="S85" s="61"/>
      <c r="T85" s="61"/>
      <c r="U85" s="66">
        <f t="shared" si="14"/>
        <v>4</v>
      </c>
      <c r="V85" s="76"/>
      <c r="W85" s="76">
        <v>4</v>
      </c>
      <c r="X85" s="61"/>
      <c r="Y85" s="61"/>
      <c r="Z85" s="61">
        <v>1</v>
      </c>
      <c r="AA85" s="61"/>
      <c r="AB85" s="61"/>
      <c r="AC85" s="66">
        <f t="shared" si="15"/>
        <v>4</v>
      </c>
      <c r="AD85" s="76"/>
      <c r="AE85" s="76">
        <v>4</v>
      </c>
      <c r="AF85" s="61"/>
      <c r="AG85" s="61"/>
      <c r="AH85" s="61">
        <v>1</v>
      </c>
      <c r="AI85" s="61"/>
      <c r="AJ85" s="61"/>
      <c r="AK85" s="66">
        <f t="shared" si="16"/>
        <v>4</v>
      </c>
      <c r="AL85" s="76"/>
      <c r="AM85" s="76">
        <v>4</v>
      </c>
      <c r="AN85" s="61"/>
      <c r="AO85" s="61"/>
      <c r="AP85" s="61">
        <v>1</v>
      </c>
      <c r="AQ85" s="61"/>
      <c r="AR85" s="61"/>
      <c r="AS85" s="66">
        <f t="shared" si="17"/>
        <v>4</v>
      </c>
      <c r="AT85" s="76"/>
      <c r="AU85" s="76">
        <v>4</v>
      </c>
      <c r="AV85" s="61"/>
      <c r="AW85" s="61"/>
      <c r="AX85" s="61">
        <v>1</v>
      </c>
    </row>
    <row r="86" spans="1:50" s="81" customFormat="1" ht="17.25" customHeight="1" x14ac:dyDescent="0.2">
      <c r="A86" s="75">
        <v>3</v>
      </c>
      <c r="B86" s="73" t="s">
        <v>133</v>
      </c>
      <c r="C86" s="66">
        <f t="shared" si="13"/>
        <v>5</v>
      </c>
      <c r="D86" s="76"/>
      <c r="E86" s="76">
        <f>E87+E88+E89</f>
        <v>5</v>
      </c>
      <c r="F86" s="76"/>
      <c r="G86" s="66">
        <f t="shared" si="18"/>
        <v>5</v>
      </c>
      <c r="H86" s="76"/>
      <c r="I86" s="76">
        <f>I87+I88+I89</f>
        <v>5</v>
      </c>
      <c r="J86" s="61"/>
      <c r="K86" s="65"/>
      <c r="L86" s="61"/>
      <c r="M86" s="66">
        <f t="shared" si="12"/>
        <v>5</v>
      </c>
      <c r="N86" s="76"/>
      <c r="O86" s="76">
        <f>O87+O88+O89</f>
        <v>5</v>
      </c>
      <c r="P86" s="61"/>
      <c r="Q86" s="61"/>
      <c r="R86" s="61">
        <v>1</v>
      </c>
      <c r="S86" s="61"/>
      <c r="T86" s="61"/>
      <c r="U86" s="66">
        <f t="shared" si="14"/>
        <v>5</v>
      </c>
      <c r="V86" s="76"/>
      <c r="W86" s="76">
        <f>W87+W88+W89</f>
        <v>5</v>
      </c>
      <c r="X86" s="61"/>
      <c r="Y86" s="61"/>
      <c r="Z86" s="61">
        <v>1</v>
      </c>
      <c r="AA86" s="61"/>
      <c r="AB86" s="61"/>
      <c r="AC86" s="66">
        <f t="shared" si="15"/>
        <v>5</v>
      </c>
      <c r="AD86" s="76"/>
      <c r="AE86" s="76">
        <f>AE87+AE88+AE89</f>
        <v>5</v>
      </c>
      <c r="AF86" s="61"/>
      <c r="AG86" s="61"/>
      <c r="AH86" s="61">
        <v>1</v>
      </c>
      <c r="AI86" s="61"/>
      <c r="AJ86" s="61"/>
      <c r="AK86" s="66">
        <f t="shared" si="16"/>
        <v>5</v>
      </c>
      <c r="AL86" s="76"/>
      <c r="AM86" s="76">
        <f>AM87+AM88+AM89</f>
        <v>5</v>
      </c>
      <c r="AN86" s="61"/>
      <c r="AO86" s="61"/>
      <c r="AP86" s="61">
        <v>1</v>
      </c>
      <c r="AQ86" s="61"/>
      <c r="AR86" s="61"/>
      <c r="AS86" s="66">
        <f t="shared" si="17"/>
        <v>5</v>
      </c>
      <c r="AT86" s="76"/>
      <c r="AU86" s="76">
        <f>AU87+AU88+AU89</f>
        <v>5</v>
      </c>
      <c r="AV86" s="61"/>
      <c r="AW86" s="61"/>
      <c r="AX86" s="61">
        <v>1</v>
      </c>
    </row>
    <row r="87" spans="1:50" s="81" customFormat="1" ht="17.25" customHeight="1" x14ac:dyDescent="0.2">
      <c r="A87" s="183"/>
      <c r="B87" s="73" t="s">
        <v>134</v>
      </c>
      <c r="C87" s="66">
        <f t="shared" si="13"/>
        <v>0</v>
      </c>
      <c r="D87" s="76"/>
      <c r="E87" s="76"/>
      <c r="F87" s="76"/>
      <c r="G87" s="66">
        <f t="shared" si="18"/>
        <v>0</v>
      </c>
      <c r="H87" s="76"/>
      <c r="I87" s="76"/>
      <c r="J87" s="61"/>
      <c r="K87" s="65"/>
      <c r="L87" s="61"/>
      <c r="M87" s="66">
        <f t="shared" si="12"/>
        <v>1</v>
      </c>
      <c r="N87" s="76"/>
      <c r="O87" s="76">
        <v>1</v>
      </c>
      <c r="P87" s="61"/>
      <c r="Q87" s="61"/>
      <c r="R87" s="61">
        <v>1</v>
      </c>
      <c r="S87" s="61"/>
      <c r="T87" s="61"/>
      <c r="U87" s="66">
        <f t="shared" si="14"/>
        <v>1</v>
      </c>
      <c r="V87" s="76"/>
      <c r="W87" s="76">
        <v>1</v>
      </c>
      <c r="X87" s="61"/>
      <c r="Y87" s="61"/>
      <c r="Z87" s="61">
        <v>1</v>
      </c>
      <c r="AA87" s="61"/>
      <c r="AB87" s="61"/>
      <c r="AC87" s="66">
        <f t="shared" si="15"/>
        <v>1</v>
      </c>
      <c r="AD87" s="76"/>
      <c r="AE87" s="76">
        <v>1</v>
      </c>
      <c r="AF87" s="61"/>
      <c r="AG87" s="61"/>
      <c r="AH87" s="61">
        <v>1</v>
      </c>
      <c r="AI87" s="61"/>
      <c r="AJ87" s="61"/>
      <c r="AK87" s="66">
        <f t="shared" si="16"/>
        <v>1</v>
      </c>
      <c r="AL87" s="76"/>
      <c r="AM87" s="76">
        <v>1</v>
      </c>
      <c r="AN87" s="61"/>
      <c r="AO87" s="61"/>
      <c r="AP87" s="61">
        <v>1</v>
      </c>
      <c r="AQ87" s="61"/>
      <c r="AR87" s="61"/>
      <c r="AS87" s="66">
        <f t="shared" si="17"/>
        <v>1</v>
      </c>
      <c r="AT87" s="76"/>
      <c r="AU87" s="76">
        <v>1</v>
      </c>
      <c r="AV87" s="61"/>
      <c r="AW87" s="61"/>
      <c r="AX87" s="61">
        <v>1</v>
      </c>
    </row>
    <row r="88" spans="1:50" s="81" customFormat="1" ht="17.25" customHeight="1" x14ac:dyDescent="0.2">
      <c r="A88" s="183"/>
      <c r="B88" s="73" t="s">
        <v>135</v>
      </c>
      <c r="C88" s="66">
        <f t="shared" si="13"/>
        <v>2</v>
      </c>
      <c r="D88" s="76"/>
      <c r="E88" s="76">
        <v>2</v>
      </c>
      <c r="F88" s="76"/>
      <c r="G88" s="66">
        <f t="shared" si="18"/>
        <v>2</v>
      </c>
      <c r="H88" s="76"/>
      <c r="I88" s="76">
        <v>2</v>
      </c>
      <c r="J88" s="61"/>
      <c r="K88" s="65"/>
      <c r="L88" s="61"/>
      <c r="M88" s="66">
        <f t="shared" si="12"/>
        <v>2</v>
      </c>
      <c r="N88" s="76"/>
      <c r="O88" s="76">
        <v>2</v>
      </c>
      <c r="P88" s="61"/>
      <c r="Q88" s="61"/>
      <c r="R88" s="61"/>
      <c r="S88" s="61"/>
      <c r="T88" s="61"/>
      <c r="U88" s="66">
        <f t="shared" si="14"/>
        <v>2</v>
      </c>
      <c r="V88" s="76"/>
      <c r="W88" s="76">
        <v>2</v>
      </c>
      <c r="X88" s="61"/>
      <c r="Y88" s="61"/>
      <c r="Z88" s="61"/>
      <c r="AA88" s="61"/>
      <c r="AB88" s="61"/>
      <c r="AC88" s="66">
        <f t="shared" si="15"/>
        <v>2</v>
      </c>
      <c r="AD88" s="76"/>
      <c r="AE88" s="76">
        <v>2</v>
      </c>
      <c r="AF88" s="61"/>
      <c r="AG88" s="61"/>
      <c r="AH88" s="61"/>
      <c r="AI88" s="61"/>
      <c r="AJ88" s="61"/>
      <c r="AK88" s="66">
        <f t="shared" si="16"/>
        <v>2</v>
      </c>
      <c r="AL88" s="76"/>
      <c r="AM88" s="76">
        <v>2</v>
      </c>
      <c r="AN88" s="61"/>
      <c r="AO88" s="61"/>
      <c r="AP88" s="61"/>
      <c r="AQ88" s="61"/>
      <c r="AR88" s="61"/>
      <c r="AS88" s="66">
        <f t="shared" si="17"/>
        <v>2</v>
      </c>
      <c r="AT88" s="76"/>
      <c r="AU88" s="76">
        <v>2</v>
      </c>
      <c r="AV88" s="61"/>
      <c r="AW88" s="61"/>
      <c r="AX88" s="61"/>
    </row>
    <row r="89" spans="1:50" s="81" customFormat="1" ht="17.25" customHeight="1" x14ac:dyDescent="0.2">
      <c r="A89" s="183"/>
      <c r="B89" s="73" t="s">
        <v>136</v>
      </c>
      <c r="C89" s="66">
        <f t="shared" si="13"/>
        <v>3</v>
      </c>
      <c r="D89" s="76"/>
      <c r="E89" s="76">
        <v>3</v>
      </c>
      <c r="F89" s="76"/>
      <c r="G89" s="66">
        <f t="shared" si="18"/>
        <v>3</v>
      </c>
      <c r="H89" s="76"/>
      <c r="I89" s="76">
        <v>3</v>
      </c>
      <c r="J89" s="61"/>
      <c r="K89" s="65"/>
      <c r="L89" s="61"/>
      <c r="M89" s="66">
        <f t="shared" si="12"/>
        <v>2</v>
      </c>
      <c r="N89" s="76"/>
      <c r="O89" s="76">
        <v>2</v>
      </c>
      <c r="P89" s="61"/>
      <c r="Q89" s="61"/>
      <c r="R89" s="61"/>
      <c r="S89" s="61"/>
      <c r="T89" s="61"/>
      <c r="U89" s="66">
        <f t="shared" si="14"/>
        <v>2</v>
      </c>
      <c r="V89" s="76"/>
      <c r="W89" s="76">
        <v>2</v>
      </c>
      <c r="X89" s="61"/>
      <c r="Y89" s="61"/>
      <c r="Z89" s="61"/>
      <c r="AA89" s="61"/>
      <c r="AB89" s="61"/>
      <c r="AC89" s="66">
        <f t="shared" si="15"/>
        <v>2</v>
      </c>
      <c r="AD89" s="76"/>
      <c r="AE89" s="76">
        <v>2</v>
      </c>
      <c r="AF89" s="61"/>
      <c r="AG89" s="61"/>
      <c r="AH89" s="61"/>
      <c r="AI89" s="61"/>
      <c r="AJ89" s="61"/>
      <c r="AK89" s="66">
        <f t="shared" si="16"/>
        <v>2</v>
      </c>
      <c r="AL89" s="76"/>
      <c r="AM89" s="76">
        <v>2</v>
      </c>
      <c r="AN89" s="61"/>
      <c r="AO89" s="61"/>
      <c r="AP89" s="61"/>
      <c r="AQ89" s="61"/>
      <c r="AR89" s="61"/>
      <c r="AS89" s="66">
        <f t="shared" si="17"/>
        <v>2</v>
      </c>
      <c r="AT89" s="76"/>
      <c r="AU89" s="76">
        <v>2</v>
      </c>
      <c r="AV89" s="61"/>
      <c r="AW89" s="61"/>
      <c r="AX89" s="61"/>
    </row>
    <row r="90" spans="1:50" s="81" customFormat="1" ht="17.25" customHeight="1" x14ac:dyDescent="0.2">
      <c r="A90" s="75">
        <v>4</v>
      </c>
      <c r="B90" s="73" t="s">
        <v>137</v>
      </c>
      <c r="C90" s="66">
        <f t="shared" si="13"/>
        <v>1</v>
      </c>
      <c r="D90" s="76"/>
      <c r="E90" s="76">
        <f>E91+E92</f>
        <v>1</v>
      </c>
      <c r="F90" s="76"/>
      <c r="G90" s="66">
        <f t="shared" si="18"/>
        <v>1</v>
      </c>
      <c r="H90" s="76"/>
      <c r="I90" s="76">
        <f>I91+I92</f>
        <v>1</v>
      </c>
      <c r="J90" s="61"/>
      <c r="K90" s="65"/>
      <c r="L90" s="61"/>
      <c r="M90" s="66">
        <f t="shared" si="12"/>
        <v>2</v>
      </c>
      <c r="N90" s="76"/>
      <c r="O90" s="76">
        <f>O91+O92</f>
        <v>2</v>
      </c>
      <c r="P90" s="61"/>
      <c r="Q90" s="61"/>
      <c r="R90" s="61">
        <v>1</v>
      </c>
      <c r="S90" s="61"/>
      <c r="T90" s="61"/>
      <c r="U90" s="66">
        <f t="shared" si="14"/>
        <v>2</v>
      </c>
      <c r="V90" s="76"/>
      <c r="W90" s="76">
        <f>W91+W92</f>
        <v>2</v>
      </c>
      <c r="X90" s="61"/>
      <c r="Y90" s="61"/>
      <c r="Z90" s="61">
        <v>1</v>
      </c>
      <c r="AA90" s="61"/>
      <c r="AB90" s="61"/>
      <c r="AC90" s="66">
        <f t="shared" si="15"/>
        <v>2</v>
      </c>
      <c r="AD90" s="76"/>
      <c r="AE90" s="76">
        <f>AE91+AE92</f>
        <v>2</v>
      </c>
      <c r="AF90" s="61"/>
      <c r="AG90" s="61"/>
      <c r="AH90" s="61">
        <v>1</v>
      </c>
      <c r="AI90" s="61"/>
      <c r="AJ90" s="61"/>
      <c r="AK90" s="66">
        <f t="shared" si="16"/>
        <v>2</v>
      </c>
      <c r="AL90" s="76"/>
      <c r="AM90" s="76">
        <f>AM91+AM92</f>
        <v>2</v>
      </c>
      <c r="AN90" s="61"/>
      <c r="AO90" s="61"/>
      <c r="AP90" s="61">
        <v>1</v>
      </c>
      <c r="AQ90" s="61"/>
      <c r="AR90" s="61"/>
      <c r="AS90" s="66">
        <f t="shared" si="17"/>
        <v>2</v>
      </c>
      <c r="AT90" s="76"/>
      <c r="AU90" s="76">
        <f>AU91+AU92</f>
        <v>2</v>
      </c>
      <c r="AV90" s="61"/>
      <c r="AW90" s="61"/>
      <c r="AX90" s="61">
        <v>1</v>
      </c>
    </row>
    <row r="91" spans="1:50" s="81" customFormat="1" ht="17.25" customHeight="1" x14ac:dyDescent="0.2">
      <c r="A91" s="183"/>
      <c r="B91" s="73" t="s">
        <v>138</v>
      </c>
      <c r="C91" s="66">
        <f t="shared" si="13"/>
        <v>1</v>
      </c>
      <c r="D91" s="76"/>
      <c r="E91" s="76">
        <v>1</v>
      </c>
      <c r="F91" s="76"/>
      <c r="G91" s="66">
        <f t="shared" si="18"/>
        <v>1</v>
      </c>
      <c r="H91" s="76"/>
      <c r="I91" s="76">
        <v>1</v>
      </c>
      <c r="J91" s="61"/>
      <c r="K91" s="65"/>
      <c r="L91" s="61"/>
      <c r="M91" s="66">
        <f t="shared" si="12"/>
        <v>1</v>
      </c>
      <c r="N91" s="76"/>
      <c r="O91" s="76">
        <v>1</v>
      </c>
      <c r="P91" s="61"/>
      <c r="Q91" s="61"/>
      <c r="R91" s="61"/>
      <c r="S91" s="61"/>
      <c r="T91" s="61"/>
      <c r="U91" s="66">
        <f t="shared" si="14"/>
        <v>1</v>
      </c>
      <c r="V91" s="76"/>
      <c r="W91" s="76">
        <v>1</v>
      </c>
      <c r="X91" s="61"/>
      <c r="Y91" s="61"/>
      <c r="Z91" s="61"/>
      <c r="AA91" s="61"/>
      <c r="AB91" s="61"/>
      <c r="AC91" s="66">
        <f t="shared" si="15"/>
        <v>1</v>
      </c>
      <c r="AD91" s="76"/>
      <c r="AE91" s="76">
        <v>1</v>
      </c>
      <c r="AF91" s="61"/>
      <c r="AG91" s="61"/>
      <c r="AH91" s="61"/>
      <c r="AI91" s="61"/>
      <c r="AJ91" s="61"/>
      <c r="AK91" s="66">
        <f t="shared" si="16"/>
        <v>1</v>
      </c>
      <c r="AL91" s="76"/>
      <c r="AM91" s="76">
        <v>1</v>
      </c>
      <c r="AN91" s="61"/>
      <c r="AO91" s="61"/>
      <c r="AP91" s="61"/>
      <c r="AQ91" s="61"/>
      <c r="AR91" s="61"/>
      <c r="AS91" s="66">
        <f t="shared" si="17"/>
        <v>1</v>
      </c>
      <c r="AT91" s="76"/>
      <c r="AU91" s="76">
        <v>1</v>
      </c>
      <c r="AV91" s="61"/>
      <c r="AW91" s="61"/>
      <c r="AX91" s="61"/>
    </row>
    <row r="92" spans="1:50" s="81" customFormat="1" ht="17.25" customHeight="1" x14ac:dyDescent="0.2">
      <c r="A92" s="183"/>
      <c r="B92" s="73" t="s">
        <v>139</v>
      </c>
      <c r="C92" s="66">
        <f t="shared" si="13"/>
        <v>0</v>
      </c>
      <c r="D92" s="76"/>
      <c r="E92" s="76"/>
      <c r="F92" s="76"/>
      <c r="G92" s="66">
        <f t="shared" si="18"/>
        <v>0</v>
      </c>
      <c r="H92" s="76"/>
      <c r="I92" s="76"/>
      <c r="J92" s="61"/>
      <c r="K92" s="65"/>
      <c r="L92" s="61"/>
      <c r="M92" s="66">
        <f t="shared" si="12"/>
        <v>1</v>
      </c>
      <c r="N92" s="76"/>
      <c r="O92" s="76">
        <v>1</v>
      </c>
      <c r="P92" s="61"/>
      <c r="Q92" s="61"/>
      <c r="R92" s="61">
        <v>1</v>
      </c>
      <c r="S92" s="61"/>
      <c r="T92" s="61"/>
      <c r="U92" s="66">
        <f t="shared" si="14"/>
        <v>1</v>
      </c>
      <c r="V92" s="76"/>
      <c r="W92" s="76">
        <v>1</v>
      </c>
      <c r="X92" s="61"/>
      <c r="Y92" s="61"/>
      <c r="Z92" s="61">
        <v>1</v>
      </c>
      <c r="AA92" s="61"/>
      <c r="AB92" s="61"/>
      <c r="AC92" s="66">
        <f t="shared" si="15"/>
        <v>1</v>
      </c>
      <c r="AD92" s="76"/>
      <c r="AE92" s="76">
        <v>1</v>
      </c>
      <c r="AF92" s="61"/>
      <c r="AG92" s="61"/>
      <c r="AH92" s="61">
        <v>1</v>
      </c>
      <c r="AI92" s="61"/>
      <c r="AJ92" s="61"/>
      <c r="AK92" s="66">
        <f t="shared" si="16"/>
        <v>1</v>
      </c>
      <c r="AL92" s="76"/>
      <c r="AM92" s="76">
        <v>1</v>
      </c>
      <c r="AN92" s="61"/>
      <c r="AO92" s="61"/>
      <c r="AP92" s="61">
        <v>1</v>
      </c>
      <c r="AQ92" s="61"/>
      <c r="AR92" s="61"/>
      <c r="AS92" s="66">
        <f t="shared" si="17"/>
        <v>1</v>
      </c>
      <c r="AT92" s="76"/>
      <c r="AU92" s="76">
        <v>1</v>
      </c>
      <c r="AV92" s="61"/>
      <c r="AW92" s="61"/>
      <c r="AX92" s="61">
        <v>1</v>
      </c>
    </row>
    <row r="93" spans="1:50" s="81" customFormat="1" ht="17.25" customHeight="1" x14ac:dyDescent="0.2">
      <c r="A93" s="75">
        <v>5</v>
      </c>
      <c r="B93" s="73" t="s">
        <v>140</v>
      </c>
      <c r="C93" s="66">
        <f t="shared" si="13"/>
        <v>1</v>
      </c>
      <c r="D93" s="76"/>
      <c r="E93" s="76">
        <v>1</v>
      </c>
      <c r="F93" s="76"/>
      <c r="G93" s="66">
        <f t="shared" si="18"/>
        <v>1</v>
      </c>
      <c r="H93" s="76"/>
      <c r="I93" s="76">
        <v>1</v>
      </c>
      <c r="J93" s="61"/>
      <c r="K93" s="65"/>
      <c r="L93" s="61"/>
      <c r="M93" s="66">
        <f t="shared" si="12"/>
        <v>1</v>
      </c>
      <c r="N93" s="76"/>
      <c r="O93" s="76">
        <v>1</v>
      </c>
      <c r="P93" s="61"/>
      <c r="Q93" s="61"/>
      <c r="R93" s="61"/>
      <c r="S93" s="61"/>
      <c r="T93" s="61"/>
      <c r="U93" s="66">
        <f t="shared" si="14"/>
        <v>1</v>
      </c>
      <c r="V93" s="76"/>
      <c r="W93" s="76">
        <v>1</v>
      </c>
      <c r="X93" s="61"/>
      <c r="Y93" s="61"/>
      <c r="Z93" s="61"/>
      <c r="AA93" s="61"/>
      <c r="AB93" s="61"/>
      <c r="AC93" s="66">
        <f t="shared" si="15"/>
        <v>1</v>
      </c>
      <c r="AD93" s="76"/>
      <c r="AE93" s="76">
        <v>1</v>
      </c>
      <c r="AF93" s="61"/>
      <c r="AG93" s="61"/>
      <c r="AH93" s="61"/>
      <c r="AI93" s="61"/>
      <c r="AJ93" s="61"/>
      <c r="AK93" s="66">
        <f t="shared" si="16"/>
        <v>1</v>
      </c>
      <c r="AL93" s="76"/>
      <c r="AM93" s="76">
        <v>1</v>
      </c>
      <c r="AN93" s="61"/>
      <c r="AO93" s="61"/>
      <c r="AP93" s="61"/>
      <c r="AQ93" s="61"/>
      <c r="AR93" s="61"/>
      <c r="AS93" s="66">
        <f t="shared" si="17"/>
        <v>1</v>
      </c>
      <c r="AT93" s="76"/>
      <c r="AU93" s="76">
        <v>1</v>
      </c>
      <c r="AV93" s="61"/>
      <c r="AW93" s="61"/>
      <c r="AX93" s="61"/>
    </row>
    <row r="94" spans="1:50" s="81" customFormat="1" ht="17.25" customHeight="1" x14ac:dyDescent="0.2">
      <c r="A94" s="75">
        <v>6</v>
      </c>
      <c r="B94" s="73" t="s">
        <v>129</v>
      </c>
      <c r="C94" s="66">
        <f t="shared" si="13"/>
        <v>1</v>
      </c>
      <c r="D94" s="76"/>
      <c r="E94" s="76">
        <v>1</v>
      </c>
      <c r="F94" s="76"/>
      <c r="G94" s="66">
        <f t="shared" si="18"/>
        <v>1</v>
      </c>
      <c r="H94" s="76"/>
      <c r="I94" s="76">
        <v>1</v>
      </c>
      <c r="J94" s="61"/>
      <c r="K94" s="65"/>
      <c r="L94" s="61"/>
      <c r="M94" s="66">
        <f t="shared" si="12"/>
        <v>3</v>
      </c>
      <c r="N94" s="76"/>
      <c r="O94" s="76">
        <v>3</v>
      </c>
      <c r="P94" s="61"/>
      <c r="Q94" s="61"/>
      <c r="R94" s="61">
        <v>2</v>
      </c>
      <c r="S94" s="61"/>
      <c r="T94" s="61"/>
      <c r="U94" s="66">
        <f t="shared" si="14"/>
        <v>3</v>
      </c>
      <c r="V94" s="76"/>
      <c r="W94" s="76">
        <v>3</v>
      </c>
      <c r="X94" s="61"/>
      <c r="Y94" s="61"/>
      <c r="Z94" s="61">
        <v>2</v>
      </c>
      <c r="AA94" s="61"/>
      <c r="AB94" s="61"/>
      <c r="AC94" s="66">
        <f t="shared" si="15"/>
        <v>3</v>
      </c>
      <c r="AD94" s="76"/>
      <c r="AE94" s="76">
        <v>3</v>
      </c>
      <c r="AF94" s="61"/>
      <c r="AG94" s="61"/>
      <c r="AH94" s="61">
        <v>2</v>
      </c>
      <c r="AI94" s="61"/>
      <c r="AJ94" s="61"/>
      <c r="AK94" s="66">
        <f t="shared" si="16"/>
        <v>3</v>
      </c>
      <c r="AL94" s="76"/>
      <c r="AM94" s="76">
        <v>3</v>
      </c>
      <c r="AN94" s="61"/>
      <c r="AO94" s="61"/>
      <c r="AP94" s="61">
        <v>2</v>
      </c>
      <c r="AQ94" s="61"/>
      <c r="AR94" s="61"/>
      <c r="AS94" s="66">
        <f t="shared" si="17"/>
        <v>3</v>
      </c>
      <c r="AT94" s="76"/>
      <c r="AU94" s="76">
        <v>3</v>
      </c>
      <c r="AV94" s="61"/>
      <c r="AW94" s="61"/>
      <c r="AX94" s="61">
        <v>2</v>
      </c>
    </row>
    <row r="95" spans="1:50" s="81" customFormat="1" ht="17.25" customHeight="1" x14ac:dyDescent="0.2">
      <c r="A95" s="75">
        <v>7</v>
      </c>
      <c r="B95" s="73" t="s">
        <v>141</v>
      </c>
      <c r="C95" s="66">
        <f t="shared" si="13"/>
        <v>0</v>
      </c>
      <c r="D95" s="76"/>
      <c r="E95" s="76"/>
      <c r="F95" s="76"/>
      <c r="G95" s="66">
        <f t="shared" si="18"/>
        <v>0</v>
      </c>
      <c r="H95" s="76"/>
      <c r="I95" s="76"/>
      <c r="J95" s="61"/>
      <c r="K95" s="65"/>
      <c r="L95" s="61"/>
      <c r="M95" s="66">
        <f t="shared" si="12"/>
        <v>0</v>
      </c>
      <c r="N95" s="76"/>
      <c r="O95" s="76"/>
      <c r="P95" s="61"/>
      <c r="Q95" s="61"/>
      <c r="R95" s="61"/>
      <c r="S95" s="61"/>
      <c r="T95" s="61"/>
      <c r="U95" s="66">
        <f t="shared" si="14"/>
        <v>0</v>
      </c>
      <c r="V95" s="76"/>
      <c r="W95" s="76"/>
      <c r="X95" s="61"/>
      <c r="Y95" s="61"/>
      <c r="Z95" s="61"/>
      <c r="AA95" s="61"/>
      <c r="AB95" s="61"/>
      <c r="AC95" s="66">
        <f t="shared" si="15"/>
        <v>0</v>
      </c>
      <c r="AD95" s="76"/>
      <c r="AE95" s="76"/>
      <c r="AF95" s="61"/>
      <c r="AG95" s="61"/>
      <c r="AH95" s="61"/>
      <c r="AI95" s="61"/>
      <c r="AJ95" s="61"/>
      <c r="AK95" s="66">
        <f t="shared" si="16"/>
        <v>0</v>
      </c>
      <c r="AL95" s="76"/>
      <c r="AM95" s="76"/>
      <c r="AN95" s="61"/>
      <c r="AO95" s="61"/>
      <c r="AP95" s="61"/>
      <c r="AQ95" s="61"/>
      <c r="AR95" s="61"/>
      <c r="AS95" s="66">
        <f t="shared" si="17"/>
        <v>0</v>
      </c>
      <c r="AT95" s="76"/>
      <c r="AU95" s="76"/>
      <c r="AV95" s="61"/>
      <c r="AW95" s="61"/>
      <c r="AX95" s="61"/>
    </row>
    <row r="96" spans="1:50" s="81" customFormat="1" ht="17.25" customHeight="1" x14ac:dyDescent="0.2">
      <c r="A96" s="75">
        <v>8</v>
      </c>
      <c r="B96" s="73" t="s">
        <v>127</v>
      </c>
      <c r="C96" s="66">
        <f t="shared" si="13"/>
        <v>0</v>
      </c>
      <c r="D96" s="76"/>
      <c r="E96" s="76"/>
      <c r="F96" s="76"/>
      <c r="G96" s="66">
        <f t="shared" si="18"/>
        <v>0</v>
      </c>
      <c r="H96" s="76"/>
      <c r="I96" s="76"/>
      <c r="J96" s="61"/>
      <c r="K96" s="65"/>
      <c r="L96" s="61"/>
      <c r="M96" s="66">
        <f t="shared" si="12"/>
        <v>1</v>
      </c>
      <c r="N96" s="76"/>
      <c r="O96" s="76">
        <v>1</v>
      </c>
      <c r="P96" s="61"/>
      <c r="Q96" s="61"/>
      <c r="R96" s="61">
        <v>1</v>
      </c>
      <c r="S96" s="61"/>
      <c r="T96" s="61"/>
      <c r="U96" s="66">
        <f t="shared" si="14"/>
        <v>1</v>
      </c>
      <c r="V96" s="76"/>
      <c r="W96" s="76">
        <v>1</v>
      </c>
      <c r="X96" s="61"/>
      <c r="Y96" s="61"/>
      <c r="Z96" s="61">
        <v>1</v>
      </c>
      <c r="AA96" s="61"/>
      <c r="AB96" s="61"/>
      <c r="AC96" s="66">
        <f t="shared" si="15"/>
        <v>1</v>
      </c>
      <c r="AD96" s="76"/>
      <c r="AE96" s="76">
        <v>1</v>
      </c>
      <c r="AF96" s="61"/>
      <c r="AG96" s="61"/>
      <c r="AH96" s="61">
        <v>1</v>
      </c>
      <c r="AI96" s="61"/>
      <c r="AJ96" s="61"/>
      <c r="AK96" s="66">
        <f t="shared" si="16"/>
        <v>1</v>
      </c>
      <c r="AL96" s="76"/>
      <c r="AM96" s="76">
        <v>1</v>
      </c>
      <c r="AN96" s="61"/>
      <c r="AO96" s="61"/>
      <c r="AP96" s="61">
        <v>1</v>
      </c>
      <c r="AQ96" s="61"/>
      <c r="AR96" s="61"/>
      <c r="AS96" s="66">
        <f t="shared" si="17"/>
        <v>1</v>
      </c>
      <c r="AT96" s="76"/>
      <c r="AU96" s="76">
        <v>1</v>
      </c>
      <c r="AV96" s="61"/>
      <c r="AW96" s="61"/>
      <c r="AX96" s="61">
        <v>1</v>
      </c>
    </row>
    <row r="97" spans="1:50" s="81" customFormat="1" ht="17.25" customHeight="1" x14ac:dyDescent="0.2">
      <c r="A97" s="75">
        <v>9</v>
      </c>
      <c r="B97" s="73" t="s">
        <v>142</v>
      </c>
      <c r="C97" s="66">
        <f t="shared" si="13"/>
        <v>1</v>
      </c>
      <c r="D97" s="76"/>
      <c r="E97" s="76">
        <v>1</v>
      </c>
      <c r="F97" s="76"/>
      <c r="G97" s="66">
        <f t="shared" si="18"/>
        <v>1</v>
      </c>
      <c r="H97" s="76"/>
      <c r="I97" s="76">
        <v>1</v>
      </c>
      <c r="J97" s="61"/>
      <c r="K97" s="65"/>
      <c r="L97" s="61"/>
      <c r="M97" s="66">
        <f t="shared" si="12"/>
        <v>1</v>
      </c>
      <c r="N97" s="76"/>
      <c r="O97" s="76">
        <v>1</v>
      </c>
      <c r="P97" s="61"/>
      <c r="Q97" s="61"/>
      <c r="R97" s="61"/>
      <c r="S97" s="61"/>
      <c r="T97" s="61"/>
      <c r="U97" s="66">
        <f t="shared" si="14"/>
        <v>1</v>
      </c>
      <c r="V97" s="76"/>
      <c r="W97" s="76">
        <v>1</v>
      </c>
      <c r="X97" s="61"/>
      <c r="Y97" s="61"/>
      <c r="Z97" s="61"/>
      <c r="AA97" s="61"/>
      <c r="AB97" s="61"/>
      <c r="AC97" s="66">
        <f t="shared" si="15"/>
        <v>1</v>
      </c>
      <c r="AD97" s="76"/>
      <c r="AE97" s="76">
        <v>1</v>
      </c>
      <c r="AF97" s="61"/>
      <c r="AG97" s="61"/>
      <c r="AH97" s="61"/>
      <c r="AI97" s="61"/>
      <c r="AJ97" s="61"/>
      <c r="AK97" s="66">
        <f t="shared" si="16"/>
        <v>1</v>
      </c>
      <c r="AL97" s="76"/>
      <c r="AM97" s="76">
        <v>1</v>
      </c>
      <c r="AN97" s="61"/>
      <c r="AO97" s="61"/>
      <c r="AP97" s="61"/>
      <c r="AQ97" s="61"/>
      <c r="AR97" s="61"/>
      <c r="AS97" s="66">
        <f t="shared" si="17"/>
        <v>1</v>
      </c>
      <c r="AT97" s="76"/>
      <c r="AU97" s="76">
        <v>1</v>
      </c>
      <c r="AV97" s="61"/>
      <c r="AW97" s="61"/>
      <c r="AX97" s="61"/>
    </row>
    <row r="98" spans="1:50" s="81" customFormat="1" ht="17.25" customHeight="1" x14ac:dyDescent="0.2">
      <c r="A98" s="75">
        <v>10</v>
      </c>
      <c r="B98" s="73" t="s">
        <v>143</v>
      </c>
      <c r="C98" s="66">
        <f t="shared" si="13"/>
        <v>1</v>
      </c>
      <c r="D98" s="76"/>
      <c r="E98" s="76">
        <v>1</v>
      </c>
      <c r="F98" s="76"/>
      <c r="G98" s="66">
        <f t="shared" si="18"/>
        <v>1</v>
      </c>
      <c r="H98" s="76"/>
      <c r="I98" s="76">
        <v>1</v>
      </c>
      <c r="J98" s="61"/>
      <c r="K98" s="65"/>
      <c r="L98" s="61"/>
      <c r="M98" s="66">
        <f t="shared" si="12"/>
        <v>1</v>
      </c>
      <c r="N98" s="76"/>
      <c r="O98" s="76">
        <v>1</v>
      </c>
      <c r="P98" s="61"/>
      <c r="Q98" s="61"/>
      <c r="R98" s="61"/>
      <c r="S98" s="61"/>
      <c r="T98" s="61"/>
      <c r="U98" s="66">
        <f t="shared" si="14"/>
        <v>1</v>
      </c>
      <c r="V98" s="76"/>
      <c r="W98" s="76">
        <v>1</v>
      </c>
      <c r="X98" s="61"/>
      <c r="Y98" s="61"/>
      <c r="Z98" s="61"/>
      <c r="AA98" s="61"/>
      <c r="AB98" s="61"/>
      <c r="AC98" s="66">
        <f t="shared" si="15"/>
        <v>1</v>
      </c>
      <c r="AD98" s="76"/>
      <c r="AE98" s="76">
        <v>1</v>
      </c>
      <c r="AF98" s="61"/>
      <c r="AG98" s="61"/>
      <c r="AH98" s="61"/>
      <c r="AI98" s="61"/>
      <c r="AJ98" s="61"/>
      <c r="AK98" s="66">
        <f t="shared" si="16"/>
        <v>1</v>
      </c>
      <c r="AL98" s="76"/>
      <c r="AM98" s="76">
        <v>1</v>
      </c>
      <c r="AN98" s="61"/>
      <c r="AO98" s="61"/>
      <c r="AP98" s="61"/>
      <c r="AQ98" s="61"/>
      <c r="AR98" s="61"/>
      <c r="AS98" s="66">
        <f t="shared" si="17"/>
        <v>1</v>
      </c>
      <c r="AT98" s="76"/>
      <c r="AU98" s="76">
        <v>1</v>
      </c>
      <c r="AV98" s="61"/>
      <c r="AW98" s="61"/>
      <c r="AX98" s="61"/>
    </row>
    <row r="99" spans="1:50" s="81" customFormat="1" ht="17.25" customHeight="1" x14ac:dyDescent="0.2">
      <c r="A99" s="75">
        <v>11</v>
      </c>
      <c r="B99" s="73" t="s">
        <v>144</v>
      </c>
      <c r="C99" s="66">
        <f t="shared" si="13"/>
        <v>1</v>
      </c>
      <c r="D99" s="76"/>
      <c r="E99" s="76">
        <v>1</v>
      </c>
      <c r="F99" s="76"/>
      <c r="G99" s="66">
        <f t="shared" si="18"/>
        <v>1</v>
      </c>
      <c r="H99" s="76"/>
      <c r="I99" s="76">
        <v>1</v>
      </c>
      <c r="J99" s="61"/>
      <c r="K99" s="65"/>
      <c r="L99" s="61"/>
      <c r="M99" s="66">
        <f t="shared" si="12"/>
        <v>1</v>
      </c>
      <c r="N99" s="76"/>
      <c r="O99" s="76">
        <v>1</v>
      </c>
      <c r="P99" s="61"/>
      <c r="Q99" s="61"/>
      <c r="R99" s="61"/>
      <c r="S99" s="61"/>
      <c r="T99" s="61"/>
      <c r="U99" s="66">
        <f t="shared" si="14"/>
        <v>1</v>
      </c>
      <c r="V99" s="76"/>
      <c r="W99" s="76">
        <v>1</v>
      </c>
      <c r="X99" s="61"/>
      <c r="Y99" s="61"/>
      <c r="Z99" s="61"/>
      <c r="AA99" s="61"/>
      <c r="AB99" s="61"/>
      <c r="AC99" s="66">
        <f t="shared" si="15"/>
        <v>1</v>
      </c>
      <c r="AD99" s="76"/>
      <c r="AE99" s="76">
        <v>1</v>
      </c>
      <c r="AF99" s="61"/>
      <c r="AG99" s="61"/>
      <c r="AH99" s="61"/>
      <c r="AI99" s="61"/>
      <c r="AJ99" s="61"/>
      <c r="AK99" s="66">
        <f t="shared" si="16"/>
        <v>1</v>
      </c>
      <c r="AL99" s="76"/>
      <c r="AM99" s="76">
        <v>1</v>
      </c>
      <c r="AN99" s="61"/>
      <c r="AO99" s="61"/>
      <c r="AP99" s="61"/>
      <c r="AQ99" s="61"/>
      <c r="AR99" s="61"/>
      <c r="AS99" s="66">
        <f t="shared" si="17"/>
        <v>1</v>
      </c>
      <c r="AT99" s="76"/>
      <c r="AU99" s="76">
        <v>1</v>
      </c>
      <c r="AV99" s="61"/>
      <c r="AW99" s="61"/>
      <c r="AX99" s="61"/>
    </row>
    <row r="100" spans="1:50" s="81" customFormat="1" ht="23.25" customHeight="1" x14ac:dyDescent="0.2">
      <c r="A100" s="75">
        <v>12</v>
      </c>
      <c r="B100" s="73" t="s">
        <v>90</v>
      </c>
      <c r="C100" s="66">
        <f t="shared" si="13"/>
        <v>4</v>
      </c>
      <c r="D100" s="76"/>
      <c r="E100" s="76"/>
      <c r="F100" s="76">
        <v>4</v>
      </c>
      <c r="G100" s="66">
        <f t="shared" si="18"/>
        <v>4</v>
      </c>
      <c r="H100" s="76"/>
      <c r="I100" s="76"/>
      <c r="J100" s="61">
        <v>4</v>
      </c>
      <c r="K100" s="65"/>
      <c r="L100" s="61"/>
      <c r="M100" s="66">
        <f t="shared" si="12"/>
        <v>9</v>
      </c>
      <c r="N100" s="76"/>
      <c r="O100" s="76"/>
      <c r="P100" s="61">
        <v>9</v>
      </c>
      <c r="Q100" s="61"/>
      <c r="R100" s="61"/>
      <c r="S100" s="61"/>
      <c r="T100" s="61"/>
      <c r="U100" s="66">
        <v>9</v>
      </c>
      <c r="V100" s="76"/>
      <c r="W100" s="76"/>
      <c r="X100" s="61">
        <v>9</v>
      </c>
      <c r="Y100" s="61"/>
      <c r="Z100" s="61"/>
      <c r="AA100" s="61"/>
      <c r="AB100" s="61"/>
      <c r="AC100" s="66">
        <f t="shared" si="15"/>
        <v>9</v>
      </c>
      <c r="AD100" s="76"/>
      <c r="AE100" s="76"/>
      <c r="AF100" s="61">
        <v>9</v>
      </c>
      <c r="AG100" s="61"/>
      <c r="AH100" s="61"/>
      <c r="AI100" s="61"/>
      <c r="AJ100" s="61"/>
      <c r="AK100" s="66">
        <f t="shared" si="16"/>
        <v>9</v>
      </c>
      <c r="AL100" s="76"/>
      <c r="AM100" s="76"/>
      <c r="AN100" s="61">
        <v>9</v>
      </c>
      <c r="AO100" s="61"/>
      <c r="AP100" s="61"/>
      <c r="AQ100" s="61"/>
      <c r="AR100" s="61"/>
      <c r="AS100" s="66">
        <f t="shared" si="17"/>
        <v>9</v>
      </c>
      <c r="AT100" s="76"/>
      <c r="AU100" s="76"/>
      <c r="AV100" s="61">
        <v>9</v>
      </c>
      <c r="AW100" s="61"/>
      <c r="AX100" s="61"/>
    </row>
    <row r="101" spans="1:50" s="81" customFormat="1" x14ac:dyDescent="0.25">
      <c r="A101" s="82"/>
      <c r="B101" s="83"/>
      <c r="C101" s="84"/>
      <c r="D101" s="84"/>
      <c r="E101" s="83"/>
      <c r="F101" s="83"/>
      <c r="G101" s="84"/>
      <c r="H101" s="83"/>
      <c r="I101" s="83"/>
      <c r="J101" s="83"/>
      <c r="K101" s="84"/>
      <c r="L101" s="84"/>
      <c r="M101" s="84"/>
      <c r="N101" s="83"/>
      <c r="O101" s="83"/>
      <c r="P101" s="83"/>
      <c r="Q101" s="83"/>
      <c r="R101" s="83"/>
      <c r="S101" s="83"/>
      <c r="T101" s="83"/>
      <c r="U101" s="83"/>
      <c r="V101" s="83"/>
      <c r="W101" s="84"/>
      <c r="X101" s="83"/>
      <c r="Y101" s="83"/>
      <c r="Z101" s="83"/>
      <c r="AA101" s="83"/>
      <c r="AB101" s="83"/>
      <c r="AC101" s="83"/>
      <c r="AD101" s="83"/>
      <c r="AE101" s="85"/>
      <c r="AF101" s="82"/>
      <c r="AG101" s="82"/>
      <c r="AH101" s="82"/>
      <c r="AI101" s="82"/>
      <c r="AJ101" s="82"/>
      <c r="AK101" s="85"/>
      <c r="AL101" s="84"/>
      <c r="AM101" s="84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</row>
  </sheetData>
  <mergeCells count="66">
    <mergeCell ref="A17:A18"/>
    <mergeCell ref="A49:A51"/>
    <mergeCell ref="A53:A54"/>
    <mergeCell ref="A87:A89"/>
    <mergeCell ref="A91:A92"/>
    <mergeCell ref="A31:A33"/>
    <mergeCell ref="A35:A36"/>
    <mergeCell ref="A67:A69"/>
    <mergeCell ref="A71:A72"/>
    <mergeCell ref="A1:AX1"/>
    <mergeCell ref="I2:AN2"/>
    <mergeCell ref="A3:A6"/>
    <mergeCell ref="B3:B6"/>
    <mergeCell ref="C3:F3"/>
    <mergeCell ref="G3:J3"/>
    <mergeCell ref="K3:R3"/>
    <mergeCell ref="S3:Z3"/>
    <mergeCell ref="AA3:AH3"/>
    <mergeCell ref="AI3:AP3"/>
    <mergeCell ref="AQ3:AX3"/>
    <mergeCell ref="C4:C6"/>
    <mergeCell ref="D4:F4"/>
    <mergeCell ref="G4:G6"/>
    <mergeCell ref="H4:J4"/>
    <mergeCell ref="E5:E6"/>
    <mergeCell ref="AH4:AH6"/>
    <mergeCell ref="AC5:AC6"/>
    <mergeCell ref="AD5:AF5"/>
    <mergeCell ref="J5:J6"/>
    <mergeCell ref="M5:M6"/>
    <mergeCell ref="N5:P5"/>
    <mergeCell ref="U5:U6"/>
    <mergeCell ref="V5:X5"/>
    <mergeCell ref="S4:S6"/>
    <mergeCell ref="T4:T6"/>
    <mergeCell ref="U4:X4"/>
    <mergeCell ref="Y4:Y6"/>
    <mergeCell ref="Z4:Z6"/>
    <mergeCell ref="K4:K6"/>
    <mergeCell ref="L4:L6"/>
    <mergeCell ref="M4:P4"/>
    <mergeCell ref="AR4:AR6"/>
    <mergeCell ref="AS4:AV4"/>
    <mergeCell ref="AW4:AW6"/>
    <mergeCell ref="AX4:AX6"/>
    <mergeCell ref="AS5:AS6"/>
    <mergeCell ref="AT5:AV5"/>
    <mergeCell ref="AQ4:AQ6"/>
    <mergeCell ref="AI4:AI6"/>
    <mergeCell ref="AJ4:AJ6"/>
    <mergeCell ref="AK4:AN4"/>
    <mergeCell ref="AO4:AO6"/>
    <mergeCell ref="AP4:AP6"/>
    <mergeCell ref="AK5:AK6"/>
    <mergeCell ref="AL5:AN5"/>
    <mergeCell ref="AA4:AA6"/>
    <mergeCell ref="AB4:AB6"/>
    <mergeCell ref="AC4:AF4"/>
    <mergeCell ref="AG4:AG6"/>
    <mergeCell ref="A13:A15"/>
    <mergeCell ref="D5:D6"/>
    <mergeCell ref="Q4:Q6"/>
    <mergeCell ref="R4:R6"/>
    <mergeCell ref="F5:F6"/>
    <mergeCell ref="H5:H6"/>
    <mergeCell ref="I5:I6"/>
  </mergeCells>
  <pageMargins left="0" right="0" top="0.25" bottom="0.25" header="0.25" footer="0.25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QM THPT</vt:lpstr>
      <vt:lpstr>QM TT</vt:lpstr>
      <vt:lpstr>Bieu 10-MN</vt:lpstr>
      <vt:lpstr>Bieu 11-TH</vt:lpstr>
      <vt:lpstr>Biểu 12-THCS</vt:lpstr>
      <vt:lpstr>'Biểu 12-THCS'!Print_Titles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Mạc Văn Toán</dc:creator>
  <cp:lastModifiedBy>Admin</cp:lastModifiedBy>
  <cp:lastPrinted>2026-03-09T06:46:13Z</cp:lastPrinted>
  <dcterms:created xsi:type="dcterms:W3CDTF">2024-02-17T09:49:32Z</dcterms:created>
  <dcterms:modified xsi:type="dcterms:W3CDTF">2026-03-09T08:39:44Z</dcterms:modified>
</cp:coreProperties>
</file>